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activeTab="0"/>
  </bookViews>
  <sheets>
    <sheet name="БАЗОВАЯ МУЖСКАЯ И ЖЕНСКАЯ" sheetId="1" r:id="rId1"/>
    <sheet name="БЮСТГАЛЬТЕРЫ" sheetId="2" r:id="rId2"/>
    <sheet name="ДЕТСКАЯ КОЛЛЕКЦИЯ" sheetId="3" r:id="rId3"/>
    <sheet name="ФАНТАЗИЙНАЯ КОЛЛЕКЦИЯ" sheetId="4" r:id="rId4"/>
  </sheets>
  <definedNames/>
  <calcPr fullCalcOnLoad="1"/>
</workbook>
</file>

<file path=xl/sharedStrings.xml><?xml version="1.0" encoding="utf-8"?>
<sst xmlns="http://schemas.openxmlformats.org/spreadsheetml/2006/main" count="393" uniqueCount="104">
  <si>
    <t>L</t>
  </si>
  <si>
    <t>M</t>
  </si>
  <si>
    <t>S</t>
  </si>
  <si>
    <t>XL</t>
  </si>
  <si>
    <t>Белый</t>
  </si>
  <si>
    <t>Черный</t>
  </si>
  <si>
    <t>Итого шт.</t>
  </si>
  <si>
    <t>рублей</t>
  </si>
  <si>
    <t>Белый/Мел</t>
  </si>
  <si>
    <t>Белый/Черн</t>
  </si>
  <si>
    <t>Черный/Бел</t>
  </si>
  <si>
    <t>Черный/Мел</t>
  </si>
  <si>
    <t>Меланж</t>
  </si>
  <si>
    <t>Меланж/Черн</t>
  </si>
  <si>
    <t>Меланж/Бел</t>
  </si>
  <si>
    <t>ФИО</t>
  </si>
  <si>
    <t>Телефон</t>
  </si>
  <si>
    <t>на сумму</t>
  </si>
  <si>
    <t>SIMPLE</t>
  </si>
  <si>
    <t>FRILLS</t>
  </si>
  <si>
    <t>SWEET</t>
  </si>
  <si>
    <t>SAND</t>
  </si>
  <si>
    <t>VIRGIN</t>
  </si>
  <si>
    <t>ONLY</t>
  </si>
  <si>
    <t>TOUCH</t>
  </si>
  <si>
    <t>CREAM</t>
  </si>
  <si>
    <t>ENERGY</t>
  </si>
  <si>
    <t>SOFT</t>
  </si>
  <si>
    <t>ESCH</t>
  </si>
  <si>
    <t>ATLET</t>
  </si>
  <si>
    <t>70A</t>
  </si>
  <si>
    <t>70B</t>
  </si>
  <si>
    <t>75A</t>
  </si>
  <si>
    <t>75B</t>
  </si>
  <si>
    <t>80A</t>
  </si>
  <si>
    <t>80B</t>
  </si>
  <si>
    <t>80C</t>
  </si>
  <si>
    <t>90B</t>
  </si>
  <si>
    <t>90C</t>
  </si>
  <si>
    <t>90D</t>
  </si>
  <si>
    <t>95C</t>
  </si>
  <si>
    <t>95D</t>
  </si>
  <si>
    <t>95E</t>
  </si>
  <si>
    <t>FRAME</t>
  </si>
  <si>
    <t>CLOUD</t>
  </si>
  <si>
    <t>Рублей</t>
  </si>
  <si>
    <t>ЗАКАЗ БЮСТГАЛЬТЕРОВ СОСТАВЛЯЕТ шт.</t>
  </si>
  <si>
    <t>НА СУММУ</t>
  </si>
  <si>
    <t>70C</t>
  </si>
  <si>
    <t>75C</t>
  </si>
  <si>
    <t>85E</t>
  </si>
  <si>
    <t>85F</t>
  </si>
  <si>
    <t>90A</t>
  </si>
  <si>
    <t>95B</t>
  </si>
  <si>
    <t>100C</t>
  </si>
  <si>
    <t>100D</t>
  </si>
  <si>
    <t>85B</t>
  </si>
  <si>
    <t>85C</t>
  </si>
  <si>
    <t>85A</t>
  </si>
  <si>
    <t>85D</t>
  </si>
  <si>
    <t xml:space="preserve">на </t>
  </si>
  <si>
    <t>рубля</t>
  </si>
  <si>
    <r>
      <rPr>
        <b/>
        <sz val="12"/>
        <color indexed="8"/>
        <rFont val="Calibri"/>
        <family val="2"/>
      </rPr>
      <t>ИНН</t>
    </r>
    <r>
      <rPr>
        <b/>
        <sz val="11"/>
        <color indexed="8"/>
        <rFont val="Calibri"/>
        <family val="2"/>
      </rPr>
      <t xml:space="preserve"> </t>
    </r>
    <r>
      <rPr>
        <b/>
        <sz val="10"/>
        <color indexed="8"/>
        <rFont val="Calibri"/>
        <family val="2"/>
      </rPr>
      <t>(</t>
    </r>
    <r>
      <rPr>
        <b/>
        <sz val="9"/>
        <color indexed="8"/>
        <rFont val="Calibri"/>
        <family val="2"/>
      </rPr>
      <t>для Юр. Лиц</t>
    </r>
    <r>
      <rPr>
        <b/>
        <sz val="10"/>
        <color indexed="8"/>
        <rFont val="Calibri"/>
        <family val="2"/>
      </rPr>
      <t>)</t>
    </r>
  </si>
  <si>
    <r>
      <rPr>
        <b/>
        <sz val="12"/>
        <color indexed="8"/>
        <rFont val="Calibri"/>
        <family val="2"/>
      </rPr>
      <t>Город</t>
    </r>
    <r>
      <rPr>
        <b/>
        <sz val="11"/>
        <color indexed="8"/>
        <rFont val="Calibri"/>
        <family val="2"/>
      </rPr>
      <t xml:space="preserve"> (</t>
    </r>
    <r>
      <rPr>
        <b/>
        <sz val="10"/>
        <color indexed="8"/>
        <rFont val="Calibri"/>
        <family val="2"/>
      </rPr>
      <t>доставки</t>
    </r>
    <r>
      <rPr>
        <b/>
        <sz val="11"/>
        <color indexed="8"/>
        <rFont val="Calibri"/>
        <family val="2"/>
      </rPr>
      <t>)</t>
    </r>
  </si>
  <si>
    <t>INTEGRAL</t>
  </si>
  <si>
    <r>
      <t>ОБЩИЙ ЗАКАЗ</t>
    </r>
    <r>
      <rPr>
        <b/>
        <sz val="14"/>
        <color indexed="8"/>
        <rFont val="Calibri"/>
        <family val="2"/>
      </rPr>
      <t xml:space="preserve"> шт.</t>
    </r>
  </si>
  <si>
    <t>RETRO EXTRACT</t>
  </si>
  <si>
    <t>Трусики</t>
  </si>
  <si>
    <t>Бюстгальтер</t>
  </si>
  <si>
    <t>98-104</t>
  </si>
  <si>
    <t>110-116</t>
  </si>
  <si>
    <t>122-128</t>
  </si>
  <si>
    <t>134-140</t>
  </si>
  <si>
    <t>146-152</t>
  </si>
  <si>
    <t>158-164</t>
  </si>
  <si>
    <t>PRIVATE</t>
  </si>
  <si>
    <t>EVEN</t>
  </si>
  <si>
    <t>GENTLE</t>
  </si>
  <si>
    <t>DELICATE</t>
  </si>
  <si>
    <t>Фантазийная кол-ция шт.</t>
  </si>
  <si>
    <t>Базовая кол-ция шт.</t>
  </si>
  <si>
    <t>Детская кол-ция шт.</t>
  </si>
  <si>
    <t>данные заказчика</t>
  </si>
  <si>
    <r>
      <rPr>
        <b/>
        <sz val="12"/>
        <color indexed="8"/>
        <rFont val="Calibri"/>
        <family val="2"/>
      </rPr>
      <t>ТК</t>
    </r>
    <r>
      <rPr>
        <b/>
        <sz val="11"/>
        <color indexed="8"/>
        <rFont val="Calibri"/>
        <family val="2"/>
      </rPr>
      <t xml:space="preserve"> </t>
    </r>
    <r>
      <rPr>
        <b/>
        <sz val="9"/>
        <color indexed="8"/>
        <rFont val="Calibri"/>
        <family val="2"/>
      </rPr>
      <t>(ДЛ, ПЭК,СДЕК)</t>
    </r>
  </si>
  <si>
    <r>
      <rPr>
        <b/>
        <sz val="12"/>
        <color indexed="8"/>
        <rFont val="Calibri"/>
        <family val="2"/>
      </rPr>
      <t>Па-рт</t>
    </r>
    <r>
      <rPr>
        <b/>
        <sz val="11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>(</t>
    </r>
    <r>
      <rPr>
        <sz val="9"/>
        <color indexed="8"/>
        <rFont val="Calibri"/>
        <family val="2"/>
      </rPr>
      <t>для Физ. Лиц</t>
    </r>
    <r>
      <rPr>
        <sz val="10"/>
        <color indexed="8"/>
        <rFont val="Calibri"/>
        <family val="2"/>
      </rPr>
      <t>)</t>
    </r>
  </si>
  <si>
    <t xml:space="preserve">TASTY </t>
  </si>
  <si>
    <t>PRETTY</t>
  </si>
  <si>
    <t>SAPPY</t>
  </si>
  <si>
    <t>SUGARY</t>
  </si>
  <si>
    <t>HANDY</t>
  </si>
  <si>
    <t>MAJESTIC</t>
  </si>
  <si>
    <t>ТОП ФИОЛЕТОВЫЙ</t>
  </si>
  <si>
    <t>ТОП ЗЕЛЕНЫЙ</t>
  </si>
  <si>
    <t>БИКИНИ ФИОЛЕТОВЫЕ</t>
  </si>
  <si>
    <t>БИКИНИ ЗЕЛЕНЫЕ</t>
  </si>
  <si>
    <t>СТРИНГИ ЗЕЛЕНЫЕ</t>
  </si>
  <si>
    <t>PINK PEAS</t>
  </si>
  <si>
    <t>КОМПЛЕКТ</t>
  </si>
  <si>
    <t>КРАСНЫЕ</t>
  </si>
  <si>
    <t>БЕЖЕВЫЕ</t>
  </si>
  <si>
    <t>COLORED SUGAR</t>
  </si>
  <si>
    <t>CUTE PET</t>
  </si>
  <si>
    <t>ПИЖАМА</t>
  </si>
  <si>
    <t>СТРИНГИ ФИОЛЕТОВЫЕ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</si>
</sst>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Calibri"/>
      <family val="2"/>
    </font>
    <font>
      <sz val="14"/>
      <color indexed="10"/>
      <name val="Calibri"/>
      <family val="2"/>
    </font>
    <font>
      <b/>
      <sz val="11"/>
      <color indexed="10"/>
      <name val="Calibri"/>
      <family val="2"/>
    </font>
    <font>
      <b/>
      <sz val="12"/>
      <color indexed="10"/>
      <name val="Calibri"/>
      <family val="2"/>
    </font>
    <font>
      <sz val="14"/>
      <color indexed="8"/>
      <name val="Times New Roman"/>
      <family val="1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Times New Roman"/>
      <family val="1"/>
    </font>
    <font>
      <sz val="14"/>
      <color theme="1"/>
      <name val="Calibri"/>
      <family val="2"/>
    </font>
    <font>
      <sz val="14"/>
      <color rgb="FFFF0000"/>
      <name val="Calibri"/>
      <family val="2"/>
    </font>
    <font>
      <b/>
      <sz val="11"/>
      <color rgb="FFFF0000"/>
      <name val="Calibri"/>
      <family val="2"/>
    </font>
    <font>
      <b/>
      <sz val="12"/>
      <color rgb="FFFF0000"/>
      <name val="Calibri"/>
      <family val="2"/>
    </font>
    <font>
      <sz val="14"/>
      <color theme="1"/>
      <name val="Times New Roman"/>
      <family val="1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CCFFCC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/>
      <top style="medium"/>
      <bottom style="medium"/>
    </border>
    <border>
      <left style="medium"/>
      <right style="thin"/>
      <top>
        <color indexed="63"/>
      </top>
      <bottom style="thin"/>
    </border>
    <border>
      <left/>
      <right/>
      <top>
        <color indexed="63"/>
      </top>
      <bottom style="medium"/>
    </border>
    <border>
      <left style="medium"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79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 vertical="center"/>
    </xf>
    <xf numFmtId="0" fontId="41" fillId="33" borderId="0" xfId="0" applyFont="1" applyFill="1" applyBorder="1" applyAlignment="1">
      <alignment horizontal="center" vertical="center"/>
    </xf>
    <xf numFmtId="0" fontId="41" fillId="34" borderId="10" xfId="0" applyFont="1" applyFill="1" applyBorder="1" applyAlignment="1">
      <alignment horizontal="center" vertical="center"/>
    </xf>
    <xf numFmtId="0" fontId="41" fillId="34" borderId="11" xfId="0" applyFont="1" applyFill="1" applyBorder="1" applyAlignment="1">
      <alignment horizontal="center" vertical="center"/>
    </xf>
    <xf numFmtId="0" fontId="41" fillId="34" borderId="12" xfId="0" applyFont="1" applyFill="1" applyBorder="1" applyAlignment="1">
      <alignment horizontal="center" vertical="center"/>
    </xf>
    <xf numFmtId="0" fontId="41" fillId="34" borderId="13" xfId="0" applyFont="1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41" fillId="34" borderId="16" xfId="0" applyFont="1" applyFill="1" applyBorder="1" applyAlignment="1">
      <alignment horizontal="center" vertical="center"/>
    </xf>
    <xf numFmtId="0" fontId="41" fillId="34" borderId="17" xfId="0" applyFont="1" applyFill="1" applyBorder="1" applyAlignment="1">
      <alignment horizontal="center" vertical="center"/>
    </xf>
    <xf numFmtId="0" fontId="41" fillId="34" borderId="18" xfId="0" applyFont="1" applyFill="1" applyBorder="1" applyAlignment="1">
      <alignment horizontal="center" vertical="center"/>
    </xf>
    <xf numFmtId="0" fontId="0" fillId="34" borderId="19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0" fontId="41" fillId="35" borderId="21" xfId="0" applyFont="1" applyFill="1" applyBorder="1" applyAlignment="1">
      <alignment horizontal="center" vertical="center"/>
    </xf>
    <xf numFmtId="0" fontId="41" fillId="35" borderId="22" xfId="0" applyFont="1" applyFill="1" applyBorder="1" applyAlignment="1">
      <alignment horizontal="center" vertical="center"/>
    </xf>
    <xf numFmtId="0" fontId="51" fillId="34" borderId="23" xfId="0" applyFont="1" applyFill="1" applyBorder="1" applyAlignment="1">
      <alignment horizontal="center" vertical="center"/>
    </xf>
    <xf numFmtId="0" fontId="41" fillId="35" borderId="24" xfId="0" applyFont="1" applyFill="1" applyBorder="1" applyAlignment="1">
      <alignment horizontal="center" vertical="center"/>
    </xf>
    <xf numFmtId="0" fontId="51" fillId="34" borderId="10" xfId="0" applyFont="1" applyFill="1" applyBorder="1" applyAlignment="1">
      <alignment horizontal="center" vertical="center"/>
    </xf>
    <xf numFmtId="0" fontId="41" fillId="35" borderId="25" xfId="0" applyFont="1" applyFill="1" applyBorder="1" applyAlignment="1">
      <alignment horizontal="center" vertical="center"/>
    </xf>
    <xf numFmtId="0" fontId="52" fillId="33" borderId="0" xfId="0" applyFont="1" applyFill="1" applyAlignment="1">
      <alignment/>
    </xf>
    <xf numFmtId="0" fontId="51" fillId="33" borderId="13" xfId="0" applyFont="1" applyFill="1" applyBorder="1" applyAlignment="1">
      <alignment horizontal="center" vertical="center"/>
    </xf>
    <xf numFmtId="0" fontId="0" fillId="33" borderId="26" xfId="0" applyFill="1" applyBorder="1" applyAlignment="1" applyProtection="1">
      <alignment horizontal="center" vertical="center"/>
      <protection locked="0"/>
    </xf>
    <xf numFmtId="0" fontId="0" fillId="33" borderId="27" xfId="0" applyFill="1" applyBorder="1" applyAlignment="1" applyProtection="1">
      <alignment horizontal="center" vertical="center"/>
      <protection locked="0"/>
    </xf>
    <xf numFmtId="0" fontId="0" fillId="33" borderId="28" xfId="0" applyFill="1" applyBorder="1" applyAlignment="1" applyProtection="1">
      <alignment horizontal="center" vertical="center"/>
      <protection locked="0"/>
    </xf>
    <xf numFmtId="0" fontId="0" fillId="33" borderId="29" xfId="0" applyFill="1" applyBorder="1" applyAlignment="1" applyProtection="1">
      <alignment horizontal="center" vertical="center"/>
      <protection locked="0"/>
    </xf>
    <xf numFmtId="0" fontId="0" fillId="33" borderId="30" xfId="0" applyFill="1" applyBorder="1" applyAlignment="1" applyProtection="1">
      <alignment horizontal="center" vertical="center"/>
      <protection locked="0"/>
    </xf>
    <xf numFmtId="0" fontId="0" fillId="33" borderId="31" xfId="0" applyFill="1" applyBorder="1" applyAlignment="1" applyProtection="1">
      <alignment horizontal="center" vertical="center"/>
      <protection locked="0"/>
    </xf>
    <xf numFmtId="0" fontId="0" fillId="33" borderId="32" xfId="0" applyFont="1" applyFill="1" applyBorder="1" applyAlignment="1" applyProtection="1">
      <alignment horizontal="center" vertical="center"/>
      <protection locked="0"/>
    </xf>
    <xf numFmtId="0" fontId="0" fillId="33" borderId="33" xfId="0" applyFont="1" applyFill="1" applyBorder="1" applyAlignment="1" applyProtection="1">
      <alignment horizontal="center" vertical="center"/>
      <protection locked="0"/>
    </xf>
    <xf numFmtId="0" fontId="0" fillId="33" borderId="34" xfId="0" applyFont="1" applyFill="1" applyBorder="1" applyAlignment="1" applyProtection="1">
      <alignment horizontal="center" vertical="center"/>
      <protection locked="0"/>
    </xf>
    <xf numFmtId="0" fontId="0" fillId="33" borderId="35" xfId="0" applyFont="1" applyFill="1" applyBorder="1" applyAlignment="1" applyProtection="1">
      <alignment horizontal="center" vertical="center"/>
      <protection locked="0"/>
    </xf>
    <xf numFmtId="0" fontId="0" fillId="33" borderId="36" xfId="0" applyFont="1" applyFill="1" applyBorder="1" applyAlignment="1" applyProtection="1">
      <alignment horizontal="center" vertical="center"/>
      <protection locked="0"/>
    </xf>
    <xf numFmtId="0" fontId="0" fillId="33" borderId="37" xfId="0" applyFont="1" applyFill="1" applyBorder="1" applyAlignment="1" applyProtection="1">
      <alignment horizontal="center" vertical="center"/>
      <protection locked="0"/>
    </xf>
    <xf numFmtId="0" fontId="0" fillId="33" borderId="29" xfId="0" applyFont="1" applyFill="1" applyBorder="1" applyAlignment="1" applyProtection="1">
      <alignment horizontal="center" vertical="center"/>
      <protection locked="0"/>
    </xf>
    <xf numFmtId="0" fontId="0" fillId="33" borderId="30" xfId="0" applyFont="1" applyFill="1" applyBorder="1" applyAlignment="1" applyProtection="1">
      <alignment horizontal="center" vertical="center"/>
      <protection locked="0"/>
    </xf>
    <xf numFmtId="0" fontId="0" fillId="33" borderId="31" xfId="0" applyFont="1" applyFill="1" applyBorder="1" applyAlignment="1" applyProtection="1">
      <alignment horizontal="center" vertical="center"/>
      <protection locked="0"/>
    </xf>
    <xf numFmtId="0" fontId="0" fillId="33" borderId="38" xfId="0" applyFill="1" applyBorder="1" applyAlignment="1" applyProtection="1">
      <alignment horizontal="center" vertical="center"/>
      <protection locked="0"/>
    </xf>
    <xf numFmtId="0" fontId="0" fillId="33" borderId="39" xfId="0" applyFill="1" applyBorder="1" applyAlignment="1" applyProtection="1">
      <alignment horizontal="center" vertical="center"/>
      <protection locked="0"/>
    </xf>
    <xf numFmtId="0" fontId="0" fillId="33" borderId="40" xfId="0" applyFill="1" applyBorder="1" applyAlignment="1" applyProtection="1">
      <alignment horizontal="center" vertical="center"/>
      <protection locked="0"/>
    </xf>
    <xf numFmtId="0" fontId="41" fillId="35" borderId="25" xfId="0" applyFont="1" applyFill="1" applyBorder="1" applyAlignment="1">
      <alignment horizontal="center" vertical="center" wrapText="1"/>
    </xf>
    <xf numFmtId="0" fontId="51" fillId="34" borderId="12" xfId="0" applyFont="1" applyFill="1" applyBorder="1" applyAlignment="1">
      <alignment horizontal="center" vertical="center"/>
    </xf>
    <xf numFmtId="0" fontId="41" fillId="35" borderId="19" xfId="0" applyFont="1" applyFill="1" applyBorder="1" applyAlignment="1">
      <alignment horizontal="center" vertical="center"/>
    </xf>
    <xf numFmtId="0" fontId="51" fillId="33" borderId="0" xfId="0" applyFont="1" applyFill="1" applyBorder="1" applyAlignment="1">
      <alignment/>
    </xf>
    <xf numFmtId="0" fontId="51" fillId="35" borderId="12" xfId="0" applyFont="1" applyFill="1" applyBorder="1" applyAlignment="1">
      <alignment horizontal="center" vertical="center"/>
    </xf>
    <xf numFmtId="0" fontId="53" fillId="34" borderId="23" xfId="0" applyFont="1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/>
    </xf>
    <xf numFmtId="0" fontId="54" fillId="33" borderId="0" xfId="0" applyFont="1" applyFill="1" applyAlignment="1">
      <alignment/>
    </xf>
    <xf numFmtId="0" fontId="0" fillId="34" borderId="14" xfId="0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51" fillId="35" borderId="12" xfId="0" applyFont="1" applyFill="1" applyBorder="1" applyAlignment="1">
      <alignment horizontal="center" vertical="center"/>
    </xf>
    <xf numFmtId="0" fontId="53" fillId="34" borderId="10" xfId="0" applyFont="1" applyFill="1" applyBorder="1" applyAlignment="1">
      <alignment horizontal="center" vertical="center" wrapText="1"/>
    </xf>
    <xf numFmtId="0" fontId="41" fillId="33" borderId="41" xfId="0" applyFont="1" applyFill="1" applyBorder="1" applyAlignment="1" applyProtection="1">
      <alignment horizontal="center" vertical="center"/>
      <protection hidden="1" locked="0"/>
    </xf>
    <xf numFmtId="0" fontId="41" fillId="33" borderId="33" xfId="0" applyFont="1" applyFill="1" applyBorder="1" applyAlignment="1" applyProtection="1">
      <alignment horizontal="center" vertical="center"/>
      <protection hidden="1" locked="0"/>
    </xf>
    <xf numFmtId="0" fontId="41" fillId="33" borderId="42" xfId="0" applyFont="1" applyFill="1" applyBorder="1" applyAlignment="1" applyProtection="1">
      <alignment horizontal="center" vertical="center"/>
      <protection hidden="1" locked="0"/>
    </xf>
    <xf numFmtId="0" fontId="41" fillId="33" borderId="43" xfId="0" applyFont="1" applyFill="1" applyBorder="1" applyAlignment="1" applyProtection="1">
      <alignment horizontal="center" vertical="center"/>
      <protection hidden="1" locked="0"/>
    </xf>
    <xf numFmtId="0" fontId="41" fillId="33" borderId="44" xfId="0" applyFont="1" applyFill="1" applyBorder="1" applyAlignment="1" applyProtection="1">
      <alignment horizontal="center" vertical="center"/>
      <protection hidden="1" locked="0"/>
    </xf>
    <xf numFmtId="0" fontId="41" fillId="33" borderId="30" xfId="0" applyFont="1" applyFill="1" applyBorder="1" applyAlignment="1" applyProtection="1">
      <alignment horizontal="center" vertical="center"/>
      <protection hidden="1" locked="0"/>
    </xf>
    <xf numFmtId="0" fontId="41" fillId="33" borderId="45" xfId="0" applyFont="1" applyFill="1" applyBorder="1" applyAlignment="1" applyProtection="1">
      <alignment horizontal="center" vertical="center"/>
      <protection hidden="1" locked="0"/>
    </xf>
    <xf numFmtId="0" fontId="41" fillId="33" borderId="46" xfId="0" applyFont="1" applyFill="1" applyBorder="1" applyAlignment="1" applyProtection="1">
      <alignment horizontal="center" vertical="center"/>
      <protection hidden="1" locked="0"/>
    </xf>
    <xf numFmtId="0" fontId="51" fillId="35" borderId="13" xfId="0" applyFont="1" applyFill="1" applyBorder="1" applyAlignment="1">
      <alignment horizontal="center" vertical="center"/>
    </xf>
    <xf numFmtId="0" fontId="51" fillId="33" borderId="0" xfId="0" applyFont="1" applyFill="1" applyBorder="1" applyAlignment="1">
      <alignment horizontal="center" vertical="center"/>
    </xf>
    <xf numFmtId="0" fontId="51" fillId="33" borderId="12" xfId="0" applyFont="1" applyFill="1" applyBorder="1" applyAlignment="1">
      <alignment horizontal="center" vertical="center"/>
    </xf>
    <xf numFmtId="0" fontId="55" fillId="33" borderId="0" xfId="0" applyFont="1" applyFill="1" applyAlignment="1">
      <alignment/>
    </xf>
    <xf numFmtId="0" fontId="0" fillId="33" borderId="0" xfId="0" applyFill="1" applyBorder="1" applyAlignment="1">
      <alignment horizontal="center" vertical="center"/>
    </xf>
    <xf numFmtId="0" fontId="0" fillId="33" borderId="33" xfId="0" applyFill="1" applyBorder="1" applyAlignment="1" applyProtection="1">
      <alignment horizontal="center" vertical="center"/>
      <protection locked="0"/>
    </xf>
    <xf numFmtId="0" fontId="0" fillId="33" borderId="34" xfId="0" applyFill="1" applyBorder="1" applyAlignment="1" applyProtection="1">
      <alignment horizontal="center" vertical="center"/>
      <protection locked="0"/>
    </xf>
    <xf numFmtId="0" fontId="56" fillId="33" borderId="0" xfId="0" applyFont="1" applyFill="1" applyAlignment="1">
      <alignment/>
    </xf>
    <xf numFmtId="0" fontId="57" fillId="33" borderId="0" xfId="0" applyFont="1" applyFill="1" applyAlignment="1">
      <alignment/>
    </xf>
    <xf numFmtId="0" fontId="52" fillId="35" borderId="47" xfId="0" applyFont="1" applyFill="1" applyBorder="1" applyAlignment="1">
      <alignment horizontal="center" vertical="center"/>
    </xf>
    <xf numFmtId="0" fontId="0" fillId="33" borderId="41" xfId="0" applyFill="1" applyBorder="1" applyAlignment="1" applyProtection="1">
      <alignment horizontal="center" vertical="center"/>
      <protection locked="0"/>
    </xf>
    <xf numFmtId="0" fontId="4" fillId="35" borderId="22" xfId="0" applyFont="1" applyFill="1" applyBorder="1" applyAlignment="1">
      <alignment horizontal="center" vertical="center" wrapText="1"/>
    </xf>
    <xf numFmtId="0" fontId="53" fillId="33" borderId="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 applyProtection="1">
      <alignment horizontal="center" vertical="center"/>
      <protection hidden="1"/>
    </xf>
    <xf numFmtId="0" fontId="0" fillId="33" borderId="0" xfId="0" applyFont="1" applyFill="1" applyBorder="1" applyAlignment="1" applyProtection="1">
      <alignment horizontal="center" vertical="center"/>
      <protection/>
    </xf>
    <xf numFmtId="0" fontId="0" fillId="33" borderId="0" xfId="0" applyFill="1" applyBorder="1" applyAlignment="1">
      <alignment horizontal="center" vertical="center"/>
    </xf>
    <xf numFmtId="0" fontId="58" fillId="34" borderId="14" xfId="0" applyFont="1" applyFill="1" applyBorder="1" applyAlignment="1">
      <alignment horizontal="center" vertical="center" wrapText="1"/>
    </xf>
    <xf numFmtId="0" fontId="0" fillId="33" borderId="0" xfId="0" applyFill="1" applyBorder="1" applyAlignment="1" applyProtection="1">
      <alignment horizontal="center" vertical="center"/>
      <protection locked="0"/>
    </xf>
    <xf numFmtId="0" fontId="41" fillId="33" borderId="0" xfId="0" applyFont="1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41" fillId="33" borderId="0" xfId="0" applyFont="1" applyFill="1" applyBorder="1" applyAlignment="1" applyProtection="1">
      <alignment horizontal="center" vertical="center"/>
      <protection hidden="1" locked="0"/>
    </xf>
    <xf numFmtId="0" fontId="41" fillId="33" borderId="48" xfId="0" applyFont="1" applyFill="1" applyBorder="1" applyAlignment="1" applyProtection="1">
      <alignment horizontal="center" vertical="center"/>
      <protection hidden="1" locked="0"/>
    </xf>
    <xf numFmtId="0" fontId="41" fillId="33" borderId="12" xfId="0" applyFont="1" applyFill="1" applyBorder="1" applyAlignment="1" applyProtection="1">
      <alignment horizontal="center" vertical="center"/>
      <protection hidden="1" locked="0"/>
    </xf>
    <xf numFmtId="0" fontId="41" fillId="33" borderId="13" xfId="0" applyFont="1" applyFill="1" applyBorder="1" applyAlignment="1" applyProtection="1">
      <alignment horizontal="center" vertical="center"/>
      <protection hidden="1" locked="0"/>
    </xf>
    <xf numFmtId="0" fontId="53" fillId="34" borderId="14" xfId="0" applyFont="1" applyFill="1" applyBorder="1" applyAlignment="1">
      <alignment horizontal="center" vertical="center" wrapText="1"/>
    </xf>
    <xf numFmtId="0" fontId="41" fillId="33" borderId="49" xfId="0" applyFont="1" applyFill="1" applyBorder="1" applyAlignment="1" applyProtection="1">
      <alignment horizontal="center" vertical="center"/>
      <protection hidden="1" locked="0"/>
    </xf>
    <xf numFmtId="0" fontId="41" fillId="33" borderId="15" xfId="0" applyFont="1" applyFill="1" applyBorder="1" applyAlignment="1" applyProtection="1">
      <alignment horizontal="center" vertical="center"/>
      <protection hidden="1" locked="0"/>
    </xf>
    <xf numFmtId="0" fontId="0" fillId="33" borderId="50" xfId="0" applyFill="1" applyBorder="1" applyAlignment="1" applyProtection="1">
      <alignment horizontal="center" vertical="center"/>
      <protection locked="0"/>
    </xf>
    <xf numFmtId="0" fontId="0" fillId="33" borderId="36" xfId="0" applyFill="1" applyBorder="1" applyAlignment="1" applyProtection="1">
      <alignment horizontal="center" vertical="center"/>
      <protection locked="0"/>
    </xf>
    <xf numFmtId="0" fontId="0" fillId="33" borderId="37" xfId="0" applyFill="1" applyBorder="1" applyAlignment="1" applyProtection="1">
      <alignment horizontal="center" vertical="center"/>
      <protection locked="0"/>
    </xf>
    <xf numFmtId="0" fontId="0" fillId="34" borderId="19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41" fillId="35" borderId="51" xfId="0" applyFont="1" applyFill="1" applyBorder="1" applyAlignment="1">
      <alignment horizontal="center" vertical="center"/>
    </xf>
    <xf numFmtId="0" fontId="0" fillId="33" borderId="44" xfId="0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4" fillId="35" borderId="25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41" fillId="33" borderId="0" xfId="0" applyFont="1" applyFill="1" applyBorder="1" applyAlignment="1">
      <alignment horizontal="center" vertical="center"/>
    </xf>
    <xf numFmtId="0" fontId="41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41" fillId="33" borderId="0" xfId="0" applyFont="1" applyFill="1" applyBorder="1" applyAlignment="1">
      <alignment horizontal="center" vertical="center"/>
    </xf>
    <xf numFmtId="0" fontId="33" fillId="33" borderId="0" xfId="0" applyFont="1" applyFill="1" applyBorder="1" applyAlignment="1">
      <alignment/>
    </xf>
    <xf numFmtId="0" fontId="0" fillId="34" borderId="19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0" fontId="41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 vertical="center"/>
    </xf>
    <xf numFmtId="0" fontId="53" fillId="33" borderId="0" xfId="0" applyFont="1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33" borderId="52" xfId="0" applyFill="1" applyBorder="1" applyAlignment="1" applyProtection="1">
      <alignment horizontal="center" vertical="center"/>
      <protection locked="0"/>
    </xf>
    <xf numFmtId="0" fontId="0" fillId="33" borderId="53" xfId="0" applyFill="1" applyBorder="1" applyAlignment="1" applyProtection="1">
      <alignment horizontal="center" vertical="center"/>
      <protection locked="0"/>
    </xf>
    <xf numFmtId="0" fontId="41" fillId="34" borderId="23" xfId="0" applyFont="1" applyFill="1" applyBorder="1" applyAlignment="1">
      <alignment horizontal="center" vertical="center"/>
    </xf>
    <xf numFmtId="0" fontId="0" fillId="33" borderId="48" xfId="0" applyFill="1" applyBorder="1" applyAlignment="1" applyProtection="1">
      <alignment horizontal="center" vertical="center"/>
      <protection locked="0"/>
    </xf>
    <xf numFmtId="0" fontId="0" fillId="33" borderId="13" xfId="0" applyFill="1" applyBorder="1" applyAlignment="1" applyProtection="1">
      <alignment horizontal="center" vertical="center"/>
      <protection locked="0"/>
    </xf>
    <xf numFmtId="0" fontId="41" fillId="33" borderId="44" xfId="0" applyFont="1" applyFill="1" applyBorder="1" applyAlignment="1" applyProtection="1">
      <alignment horizontal="center" vertical="center"/>
      <protection locked="0"/>
    </xf>
    <xf numFmtId="0" fontId="41" fillId="33" borderId="30" xfId="0" applyFont="1" applyFill="1" applyBorder="1" applyAlignment="1" applyProtection="1">
      <alignment horizontal="center" vertical="center"/>
      <protection locked="0"/>
    </xf>
    <xf numFmtId="0" fontId="41" fillId="33" borderId="31" xfId="0" applyFont="1" applyFill="1" applyBorder="1" applyAlignment="1" applyProtection="1">
      <alignment horizontal="center" vertical="center"/>
      <protection locked="0"/>
    </xf>
    <xf numFmtId="0" fontId="33" fillId="33" borderId="0" xfId="0" applyFont="1" applyFill="1" applyBorder="1" applyAlignment="1" applyProtection="1">
      <alignment horizontal="center" vertical="center"/>
      <protection/>
    </xf>
    <xf numFmtId="0" fontId="0" fillId="0" borderId="44" xfId="0" applyBorder="1" applyAlignment="1" applyProtection="1">
      <alignment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51" fillId="34" borderId="14" xfId="0" applyFont="1" applyFill="1" applyBorder="1" applyAlignment="1">
      <alignment horizontal="center" vertical="center"/>
    </xf>
    <xf numFmtId="0" fontId="51" fillId="34" borderId="11" xfId="0" applyFont="1" applyFill="1" applyBorder="1" applyAlignment="1">
      <alignment horizontal="center" vertical="center"/>
    </xf>
    <xf numFmtId="0" fontId="51" fillId="35" borderId="48" xfId="0" applyFont="1" applyFill="1" applyBorder="1" applyAlignment="1">
      <alignment horizontal="center" vertical="center"/>
    </xf>
    <xf numFmtId="0" fontId="51" fillId="35" borderId="12" xfId="0" applyFont="1" applyFill="1" applyBorder="1" applyAlignment="1">
      <alignment horizontal="center" vertical="center"/>
    </xf>
    <xf numFmtId="0" fontId="0" fillId="33" borderId="0" xfId="0" applyFill="1" applyBorder="1" applyAlignment="1" applyProtection="1">
      <alignment/>
      <protection locked="0"/>
    </xf>
    <xf numFmtId="0" fontId="59" fillId="0" borderId="14" xfId="0" applyFont="1" applyBorder="1" applyAlignment="1">
      <alignment horizontal="center" vertical="center"/>
    </xf>
    <xf numFmtId="0" fontId="0" fillId="0" borderId="54" xfId="0" applyBorder="1" applyAlignment="1">
      <alignment/>
    </xf>
    <xf numFmtId="0" fontId="0" fillId="0" borderId="15" xfId="0" applyBorder="1" applyAlignment="1">
      <alignment/>
    </xf>
    <xf numFmtId="0" fontId="0" fillId="0" borderId="50" xfId="0" applyBorder="1" applyAlignment="1" applyProtection="1">
      <alignment/>
      <protection locked="0"/>
    </xf>
    <xf numFmtId="0" fontId="0" fillId="0" borderId="36" xfId="0" applyBorder="1" applyAlignment="1" applyProtection="1">
      <alignment/>
      <protection locked="0"/>
    </xf>
    <xf numFmtId="0" fontId="0" fillId="0" borderId="37" xfId="0" applyBorder="1" applyAlignment="1" applyProtection="1">
      <alignment/>
      <protection locked="0"/>
    </xf>
    <xf numFmtId="0" fontId="0" fillId="0" borderId="55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0" fontId="52" fillId="35" borderId="14" xfId="0" applyFont="1" applyFill="1" applyBorder="1" applyAlignment="1">
      <alignment horizontal="center" vertical="center"/>
    </xf>
    <xf numFmtId="0" fontId="52" fillId="35" borderId="54" xfId="0" applyFont="1" applyFill="1" applyBorder="1" applyAlignment="1">
      <alignment horizontal="center" vertical="center"/>
    </xf>
    <xf numFmtId="0" fontId="52" fillId="35" borderId="15" xfId="0" applyFont="1" applyFill="1" applyBorder="1" applyAlignment="1">
      <alignment horizontal="center" vertical="center"/>
    </xf>
    <xf numFmtId="0" fontId="0" fillId="34" borderId="19" xfId="0" applyFill="1" applyBorder="1" applyAlignment="1">
      <alignment horizontal="center" vertical="center"/>
    </xf>
    <xf numFmtId="0" fontId="0" fillId="34" borderId="56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0" fontId="51" fillId="33" borderId="54" xfId="0" applyFont="1" applyFill="1" applyBorder="1" applyAlignment="1">
      <alignment horizontal="center" vertical="center"/>
    </xf>
    <xf numFmtId="0" fontId="51" fillId="33" borderId="14" xfId="0" applyFont="1" applyFill="1" applyBorder="1" applyAlignment="1">
      <alignment horizontal="center" vertical="center"/>
    </xf>
    <xf numFmtId="0" fontId="51" fillId="33" borderId="15" xfId="0" applyFont="1" applyFill="1" applyBorder="1" applyAlignment="1">
      <alignment horizontal="center" vertical="center"/>
    </xf>
    <xf numFmtId="0" fontId="51" fillId="35" borderId="49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6" xfId="0" applyBorder="1" applyAlignment="1">
      <alignment/>
    </xf>
    <xf numFmtId="0" fontId="41" fillId="35" borderId="14" xfId="0" applyFont="1" applyFill="1" applyBorder="1" applyAlignment="1">
      <alignment horizontal="center" vertical="center"/>
    </xf>
    <xf numFmtId="0" fontId="41" fillId="35" borderId="44" xfId="0" applyFont="1" applyFill="1" applyBorder="1" applyAlignment="1">
      <alignment horizontal="center" vertical="center"/>
    </xf>
    <xf numFmtId="0" fontId="0" fillId="0" borderId="31" xfId="0" applyBorder="1" applyAlignment="1">
      <alignment/>
    </xf>
    <xf numFmtId="0" fontId="53" fillId="34" borderId="57" xfId="0" applyFont="1" applyFill="1" applyBorder="1" applyAlignment="1">
      <alignment horizontal="center" vertical="center"/>
    </xf>
    <xf numFmtId="0" fontId="53" fillId="0" borderId="58" xfId="0" applyFont="1" applyBorder="1" applyAlignment="1">
      <alignment/>
    </xf>
    <xf numFmtId="0" fontId="41" fillId="35" borderId="50" xfId="0" applyFont="1" applyFill="1" applyBorder="1" applyAlignment="1">
      <alignment horizontal="center" vertical="center"/>
    </xf>
    <xf numFmtId="0" fontId="0" fillId="0" borderId="37" xfId="0" applyBorder="1" applyAlignment="1">
      <alignment/>
    </xf>
    <xf numFmtId="0" fontId="53" fillId="34" borderId="14" xfId="0" applyFont="1" applyFill="1" applyBorder="1" applyAlignment="1">
      <alignment horizontal="center" vertical="center"/>
    </xf>
    <xf numFmtId="0" fontId="53" fillId="0" borderId="15" xfId="0" applyFont="1" applyBorder="1" applyAlignment="1">
      <alignment/>
    </xf>
    <xf numFmtId="0" fontId="41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 vertical="center"/>
    </xf>
    <xf numFmtId="0" fontId="41" fillId="35" borderId="41" xfId="0" applyFont="1" applyFill="1" applyBorder="1" applyAlignment="1">
      <alignment horizontal="center" vertical="center"/>
    </xf>
    <xf numFmtId="0" fontId="0" fillId="0" borderId="34" xfId="0" applyBorder="1" applyAlignment="1">
      <alignment/>
    </xf>
    <xf numFmtId="0" fontId="0" fillId="34" borderId="14" xfId="0" applyFill="1" applyBorder="1" applyAlignment="1">
      <alignment horizontal="center" vertical="center"/>
    </xf>
    <xf numFmtId="0" fontId="53" fillId="33" borderId="0" xfId="0" applyFont="1" applyFill="1" applyBorder="1" applyAlignment="1">
      <alignment horizontal="center" vertical="center"/>
    </xf>
    <xf numFmtId="0" fontId="53" fillId="33" borderId="0" xfId="0" applyFont="1" applyFill="1" applyBorder="1" applyAlignment="1">
      <alignment/>
    </xf>
    <xf numFmtId="0" fontId="41" fillId="33" borderId="41" xfId="0" applyFont="1" applyFill="1" applyBorder="1" applyAlignment="1" applyProtection="1">
      <alignment horizontal="center" vertical="center"/>
      <protection locked="0"/>
    </xf>
    <xf numFmtId="0" fontId="41" fillId="33" borderId="33" xfId="0" applyFont="1" applyFill="1" applyBorder="1" applyAlignment="1" applyProtection="1">
      <alignment horizontal="center" vertical="center"/>
      <protection locked="0"/>
    </xf>
    <xf numFmtId="0" fontId="41" fillId="33" borderId="34" xfId="0" applyFont="1" applyFill="1" applyBorder="1" applyAlignment="1" applyProtection="1">
      <alignment horizontal="center" vertical="center"/>
      <protection locked="0"/>
    </xf>
    <xf numFmtId="0" fontId="41" fillId="33" borderId="50" xfId="0" applyFont="1" applyFill="1" applyBorder="1" applyAlignment="1" applyProtection="1">
      <alignment horizontal="center" vertical="center"/>
      <protection locked="0"/>
    </xf>
    <xf numFmtId="0" fontId="41" fillId="33" borderId="36" xfId="0" applyFont="1" applyFill="1" applyBorder="1" applyAlignment="1" applyProtection="1">
      <alignment horizontal="center" vertical="center"/>
      <protection locked="0"/>
    </xf>
    <xf numFmtId="0" fontId="41" fillId="33" borderId="37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69"/>
  <sheetViews>
    <sheetView tabSelected="1" zoomScalePageLayoutView="0" workbookViewId="0" topLeftCell="A1">
      <selection activeCell="C3" sqref="C3"/>
    </sheetView>
  </sheetViews>
  <sheetFormatPr defaultColWidth="15.140625" defaultRowHeight="18" customHeight="1"/>
  <cols>
    <col min="1" max="1" width="2.140625" style="1" customWidth="1"/>
    <col min="2" max="2" width="17.28125" style="1" customWidth="1"/>
    <col min="3" max="6" width="12.00390625" style="1" customWidth="1"/>
    <col min="7" max="7" width="5.00390625" style="1" customWidth="1"/>
    <col min="8" max="8" width="15.57421875" style="1" customWidth="1"/>
    <col min="9" max="12" width="13.28125" style="1" customWidth="1"/>
    <col min="13" max="16384" width="15.140625" style="1" customWidth="1"/>
  </cols>
  <sheetData>
    <row r="1" ht="18" customHeight="1" thickBot="1"/>
    <row r="2" spans="2:12" ht="18" customHeight="1" thickBot="1">
      <c r="B2" s="18" t="s">
        <v>18</v>
      </c>
      <c r="C2" s="5" t="s">
        <v>2</v>
      </c>
      <c r="D2" s="5" t="s">
        <v>1</v>
      </c>
      <c r="E2" s="5" t="s">
        <v>0</v>
      </c>
      <c r="F2" s="5" t="s">
        <v>3</v>
      </c>
      <c r="H2" s="20" t="s">
        <v>19</v>
      </c>
      <c r="I2" s="6" t="s">
        <v>2</v>
      </c>
      <c r="J2" s="7" t="s">
        <v>1</v>
      </c>
      <c r="K2" s="7" t="s">
        <v>0</v>
      </c>
      <c r="L2" s="8" t="s">
        <v>3</v>
      </c>
    </row>
    <row r="3" spans="2:12" ht="18" customHeight="1" thickBot="1">
      <c r="B3" s="16" t="s">
        <v>4</v>
      </c>
      <c r="C3" s="24"/>
      <c r="D3" s="25"/>
      <c r="E3" s="25"/>
      <c r="F3" s="26"/>
      <c r="H3" s="19" t="s">
        <v>4</v>
      </c>
      <c r="I3" s="24"/>
      <c r="J3" s="25"/>
      <c r="K3" s="25"/>
      <c r="L3" s="26"/>
    </row>
    <row r="4" spans="2:12" ht="18" customHeight="1" thickBot="1">
      <c r="B4" s="17" t="s">
        <v>5</v>
      </c>
      <c r="C4" s="27"/>
      <c r="D4" s="28"/>
      <c r="E4" s="28"/>
      <c r="F4" s="29"/>
      <c r="H4" s="17" t="s">
        <v>5</v>
      </c>
      <c r="I4" s="27"/>
      <c r="J4" s="28"/>
      <c r="K4" s="28"/>
      <c r="L4" s="29"/>
    </row>
    <row r="5" spans="2:12" ht="18" customHeight="1" thickBot="1">
      <c r="B5" s="9" t="s">
        <v>6</v>
      </c>
      <c r="C5" s="10">
        <f>C3+D3+E3+F3+C4+D4+E4+F4</f>
        <v>0</v>
      </c>
      <c r="E5" s="9" t="s">
        <v>7</v>
      </c>
      <c r="F5" s="10">
        <f>138*C5</f>
        <v>0</v>
      </c>
      <c r="H5" s="9" t="s">
        <v>6</v>
      </c>
      <c r="I5" s="10">
        <f>I3+J3+K3+L3+I4+J4+K4+L4</f>
        <v>0</v>
      </c>
      <c r="K5" s="9" t="s">
        <v>7</v>
      </c>
      <c r="L5" s="10">
        <f>152*I5</f>
        <v>0</v>
      </c>
    </row>
    <row r="6" spans="8:10" ht="14.25" customHeight="1" thickBot="1">
      <c r="H6" s="2"/>
      <c r="I6" s="2"/>
      <c r="J6" s="2"/>
    </row>
    <row r="7" spans="2:12" ht="18" customHeight="1" thickBot="1">
      <c r="B7" s="18" t="s">
        <v>20</v>
      </c>
      <c r="C7" s="6" t="s">
        <v>2</v>
      </c>
      <c r="D7" s="7" t="s">
        <v>1</v>
      </c>
      <c r="E7" s="7" t="s">
        <v>0</v>
      </c>
      <c r="F7" s="8" t="s">
        <v>3</v>
      </c>
      <c r="H7" s="20" t="s">
        <v>21</v>
      </c>
      <c r="I7" s="6" t="s">
        <v>2</v>
      </c>
      <c r="J7" s="7" t="s">
        <v>1</v>
      </c>
      <c r="K7" s="7" t="s">
        <v>0</v>
      </c>
      <c r="L7" s="8" t="s">
        <v>3</v>
      </c>
    </row>
    <row r="8" spans="2:12" ht="18" customHeight="1" thickBot="1">
      <c r="B8" s="17" t="s">
        <v>4</v>
      </c>
      <c r="C8" s="24"/>
      <c r="D8" s="25"/>
      <c r="E8" s="25"/>
      <c r="F8" s="26"/>
      <c r="H8" s="19" t="s">
        <v>4</v>
      </c>
      <c r="I8" s="24"/>
      <c r="J8" s="25"/>
      <c r="K8" s="25"/>
      <c r="L8" s="26"/>
    </row>
    <row r="9" spans="2:12" ht="18" customHeight="1" thickBot="1">
      <c r="B9" s="17" t="s">
        <v>5</v>
      </c>
      <c r="C9" s="27"/>
      <c r="D9" s="28"/>
      <c r="E9" s="28"/>
      <c r="F9" s="29"/>
      <c r="H9" s="17" t="s">
        <v>5</v>
      </c>
      <c r="I9" s="27"/>
      <c r="J9" s="28"/>
      <c r="K9" s="28"/>
      <c r="L9" s="29"/>
    </row>
    <row r="10" spans="2:12" ht="18" customHeight="1" thickBot="1">
      <c r="B10" s="9" t="s">
        <v>6</v>
      </c>
      <c r="C10" s="10">
        <f>C8+D8+E8+F8+C9+D9+E9+F9</f>
        <v>0</v>
      </c>
      <c r="E10" s="9" t="s">
        <v>7</v>
      </c>
      <c r="F10" s="10">
        <f>126*C10</f>
        <v>0</v>
      </c>
      <c r="H10" s="9" t="s">
        <v>6</v>
      </c>
      <c r="I10" s="10">
        <f>I8+J8+K8+L8+I9+J9+K9+L9</f>
        <v>0</v>
      </c>
      <c r="K10" s="9" t="s">
        <v>7</v>
      </c>
      <c r="L10" s="10">
        <f>136*I10</f>
        <v>0</v>
      </c>
    </row>
    <row r="11" ht="12.75" customHeight="1" thickBot="1"/>
    <row r="12" spans="2:12" ht="18" customHeight="1" thickBot="1">
      <c r="B12" s="20" t="s">
        <v>22</v>
      </c>
      <c r="C12" s="6" t="s">
        <v>2</v>
      </c>
      <c r="D12" s="7" t="s">
        <v>1</v>
      </c>
      <c r="E12" s="7" t="s">
        <v>0</v>
      </c>
      <c r="F12" s="8" t="s">
        <v>3</v>
      </c>
      <c r="H12" s="20" t="s">
        <v>23</v>
      </c>
      <c r="I12" s="11" t="s">
        <v>2</v>
      </c>
      <c r="J12" s="12" t="s">
        <v>1</v>
      </c>
      <c r="K12" s="12" t="s">
        <v>0</v>
      </c>
      <c r="L12" s="13" t="s">
        <v>3</v>
      </c>
    </row>
    <row r="13" spans="2:12" ht="18" customHeight="1" thickBot="1">
      <c r="B13" s="19" t="s">
        <v>4</v>
      </c>
      <c r="C13" s="24"/>
      <c r="D13" s="25"/>
      <c r="E13" s="25"/>
      <c r="F13" s="26"/>
      <c r="H13" s="19" t="s">
        <v>4</v>
      </c>
      <c r="I13" s="30"/>
      <c r="J13" s="31"/>
      <c r="K13" s="31"/>
      <c r="L13" s="32"/>
    </row>
    <row r="14" spans="2:12" ht="18" customHeight="1" thickBot="1">
      <c r="B14" s="17" t="s">
        <v>5</v>
      </c>
      <c r="C14" s="27"/>
      <c r="D14" s="28"/>
      <c r="E14" s="28"/>
      <c r="F14" s="29"/>
      <c r="H14" s="17" t="s">
        <v>5</v>
      </c>
      <c r="I14" s="33"/>
      <c r="J14" s="34"/>
      <c r="K14" s="34"/>
      <c r="L14" s="35"/>
    </row>
    <row r="15" spans="2:12" ht="18" customHeight="1" thickBot="1">
      <c r="B15" s="9" t="s">
        <v>6</v>
      </c>
      <c r="C15" s="10">
        <f>C13+D13+E13+F13+C14+D14+E14+F14</f>
        <v>0</v>
      </c>
      <c r="E15" s="9" t="s">
        <v>7</v>
      </c>
      <c r="F15" s="10">
        <f>157*C15</f>
        <v>0</v>
      </c>
      <c r="H15" s="17" t="s">
        <v>12</v>
      </c>
      <c r="I15" s="33"/>
      <c r="J15" s="34"/>
      <c r="K15" s="34"/>
      <c r="L15" s="35"/>
    </row>
    <row r="16" spans="8:12" ht="18" customHeight="1" thickBot="1">
      <c r="H16" s="17" t="s">
        <v>8</v>
      </c>
      <c r="I16" s="33"/>
      <c r="J16" s="34"/>
      <c r="K16" s="34"/>
      <c r="L16" s="35"/>
    </row>
    <row r="17" spans="2:12" ht="18" customHeight="1" thickBot="1">
      <c r="B17" s="20" t="s">
        <v>24</v>
      </c>
      <c r="C17" s="6" t="s">
        <v>2</v>
      </c>
      <c r="D17" s="7" t="s">
        <v>1</v>
      </c>
      <c r="E17" s="7" t="s">
        <v>0</v>
      </c>
      <c r="F17" s="8" t="s">
        <v>3</v>
      </c>
      <c r="H17" s="17" t="s">
        <v>9</v>
      </c>
      <c r="I17" s="33"/>
      <c r="J17" s="34"/>
      <c r="K17" s="34"/>
      <c r="L17" s="35"/>
    </row>
    <row r="18" spans="2:12" ht="18" customHeight="1" thickBot="1">
      <c r="B18" s="19" t="s">
        <v>4</v>
      </c>
      <c r="C18" s="24"/>
      <c r="D18" s="25"/>
      <c r="E18" s="25"/>
      <c r="F18" s="26"/>
      <c r="H18" s="17" t="s">
        <v>14</v>
      </c>
      <c r="I18" s="33"/>
      <c r="J18" s="34"/>
      <c r="K18" s="34"/>
      <c r="L18" s="35"/>
    </row>
    <row r="19" spans="2:12" ht="18" customHeight="1" thickBot="1">
      <c r="B19" s="17" t="s">
        <v>5</v>
      </c>
      <c r="C19" s="27"/>
      <c r="D19" s="28"/>
      <c r="E19" s="28"/>
      <c r="F19" s="29"/>
      <c r="H19" s="17" t="s">
        <v>13</v>
      </c>
      <c r="I19" s="33"/>
      <c r="J19" s="34"/>
      <c r="K19" s="34"/>
      <c r="L19" s="35"/>
    </row>
    <row r="20" spans="2:12" ht="18" customHeight="1" thickBot="1">
      <c r="B20" s="9" t="s">
        <v>6</v>
      </c>
      <c r="C20" s="10">
        <f>C18+D18+E18+F18+C19+D19+E19+F19</f>
        <v>0</v>
      </c>
      <c r="E20" s="9" t="s">
        <v>7</v>
      </c>
      <c r="F20" s="10">
        <f>146*C20</f>
        <v>0</v>
      </c>
      <c r="H20" s="17" t="s">
        <v>10</v>
      </c>
      <c r="I20" s="33"/>
      <c r="J20" s="34"/>
      <c r="K20" s="34"/>
      <c r="L20" s="35"/>
    </row>
    <row r="21" spans="8:12" ht="18" customHeight="1" thickBot="1">
      <c r="H21" s="17" t="s">
        <v>11</v>
      </c>
      <c r="I21" s="36"/>
      <c r="J21" s="37"/>
      <c r="K21" s="37"/>
      <c r="L21" s="38"/>
    </row>
    <row r="22" spans="2:12" ht="18" customHeight="1" thickBot="1">
      <c r="B22" s="20" t="s">
        <v>25</v>
      </c>
      <c r="C22" s="6" t="s">
        <v>2</v>
      </c>
      <c r="D22" s="7" t="s">
        <v>1</v>
      </c>
      <c r="E22" s="7" t="s">
        <v>0</v>
      </c>
      <c r="F22" s="8" t="s">
        <v>3</v>
      </c>
      <c r="H22" s="14" t="s">
        <v>6</v>
      </c>
      <c r="I22" s="15">
        <f>I13+J13+K13+L13+I14+J14+K14+L14+L15+K15+J15+I15+I16+J16+K16+L16+L17+K17+J17+I18+I17+J18+K18+L18+I19+J19+K19+L19+I20+J20+K20+L20+L21+K21+J21+I21</f>
        <v>0</v>
      </c>
      <c r="K22" s="14" t="s">
        <v>7</v>
      </c>
      <c r="L22" s="15">
        <f>148*I22</f>
        <v>0</v>
      </c>
    </row>
    <row r="23" spans="2:6" ht="18" customHeight="1" thickBot="1">
      <c r="B23" s="19" t="s">
        <v>4</v>
      </c>
      <c r="C23" s="24"/>
      <c r="D23" s="25"/>
      <c r="E23" s="25"/>
      <c r="F23" s="26"/>
    </row>
    <row r="24" spans="2:12" ht="18" customHeight="1" thickBot="1">
      <c r="B24" s="17" t="s">
        <v>5</v>
      </c>
      <c r="C24" s="27"/>
      <c r="D24" s="28"/>
      <c r="E24" s="28"/>
      <c r="F24" s="29"/>
      <c r="H24" s="20" t="s">
        <v>26</v>
      </c>
      <c r="I24" s="6" t="s">
        <v>2</v>
      </c>
      <c r="J24" s="7" t="s">
        <v>1</v>
      </c>
      <c r="K24" s="7" t="s">
        <v>0</v>
      </c>
      <c r="L24" s="8" t="s">
        <v>3</v>
      </c>
    </row>
    <row r="25" spans="2:12" ht="18" customHeight="1" thickBot="1">
      <c r="B25" s="9" t="s">
        <v>6</v>
      </c>
      <c r="C25" s="10">
        <f>C23+D23+E23+F23+C24+D24+E24+F24</f>
        <v>0</v>
      </c>
      <c r="E25" s="9" t="s">
        <v>7</v>
      </c>
      <c r="F25" s="10">
        <f>182*C25</f>
        <v>0</v>
      </c>
      <c r="H25" s="19" t="s">
        <v>4</v>
      </c>
      <c r="I25" s="24"/>
      <c r="J25" s="25"/>
      <c r="K25" s="25"/>
      <c r="L25" s="26"/>
    </row>
    <row r="26" spans="8:12" ht="18" customHeight="1" thickBot="1">
      <c r="H26" s="17" t="s">
        <v>5</v>
      </c>
      <c r="I26" s="27"/>
      <c r="J26" s="28"/>
      <c r="K26" s="28"/>
      <c r="L26" s="29"/>
    </row>
    <row r="27" spans="8:12" ht="18" customHeight="1" thickBot="1">
      <c r="H27" s="9" t="s">
        <v>6</v>
      </c>
      <c r="I27" s="10">
        <f>I25+J25+K25+L25+I26+J26+K26+L26</f>
        <v>0</v>
      </c>
      <c r="K27" s="9" t="s">
        <v>7</v>
      </c>
      <c r="L27" s="10">
        <f>148*I27</f>
        <v>0</v>
      </c>
    </row>
    <row r="28" spans="1:12" ht="12" customHeight="1" thickBo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8" customHeight="1" thickBot="1">
      <c r="A29" s="2"/>
      <c r="B29" s="18" t="s">
        <v>85</v>
      </c>
      <c r="C29" s="5" t="s">
        <v>2</v>
      </c>
      <c r="D29" s="5" t="s">
        <v>1</v>
      </c>
      <c r="E29" s="5" t="s">
        <v>0</v>
      </c>
      <c r="F29" s="5" t="s">
        <v>3</v>
      </c>
      <c r="H29" s="20" t="s">
        <v>86</v>
      </c>
      <c r="I29" s="6" t="s">
        <v>2</v>
      </c>
      <c r="J29" s="7" t="s">
        <v>1</v>
      </c>
      <c r="K29" s="7" t="s">
        <v>0</v>
      </c>
      <c r="L29" s="8" t="s">
        <v>3</v>
      </c>
    </row>
    <row r="30" spans="1:12" ht="18" customHeight="1" thickBot="1">
      <c r="A30" s="2"/>
      <c r="B30" s="16" t="s">
        <v>4</v>
      </c>
      <c r="C30" s="24"/>
      <c r="D30" s="25"/>
      <c r="E30" s="25"/>
      <c r="F30" s="26"/>
      <c r="H30" s="19" t="s">
        <v>4</v>
      </c>
      <c r="I30" s="24"/>
      <c r="J30" s="25"/>
      <c r="K30" s="25"/>
      <c r="L30" s="26"/>
    </row>
    <row r="31" spans="1:12" ht="18" customHeight="1" thickBot="1">
      <c r="A31" s="2"/>
      <c r="B31" s="17" t="s">
        <v>5</v>
      </c>
      <c r="C31" s="27"/>
      <c r="D31" s="28"/>
      <c r="E31" s="28"/>
      <c r="F31" s="29"/>
      <c r="H31" s="17" t="s">
        <v>5</v>
      </c>
      <c r="I31" s="27"/>
      <c r="J31" s="28"/>
      <c r="K31" s="28"/>
      <c r="L31" s="29"/>
    </row>
    <row r="32" spans="1:12" ht="18" customHeight="1" thickBot="1">
      <c r="A32" s="2"/>
      <c r="B32" s="101" t="s">
        <v>6</v>
      </c>
      <c r="C32" s="51">
        <f>C30+D30+E30+F30+C31+D31+E31+F31</f>
        <v>0</v>
      </c>
      <c r="E32" s="101" t="s">
        <v>7</v>
      </c>
      <c r="F32" s="51">
        <f>232*C32</f>
        <v>0</v>
      </c>
      <c r="H32" s="101" t="s">
        <v>6</v>
      </c>
      <c r="I32" s="51">
        <f>I30+J30+K30+L30+I31+J31+K31+L31</f>
        <v>0</v>
      </c>
      <c r="K32" s="101" t="s">
        <v>7</v>
      </c>
      <c r="L32" s="51">
        <f>202*I32</f>
        <v>0</v>
      </c>
    </row>
    <row r="33" spans="1:12" ht="24" customHeight="1" thickBo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ht="18" customHeight="1" thickBot="1">
      <c r="A34" s="2"/>
      <c r="B34" s="18" t="s">
        <v>87</v>
      </c>
      <c r="C34" s="5" t="s">
        <v>2</v>
      </c>
      <c r="D34" s="5" t="s">
        <v>1</v>
      </c>
      <c r="E34" s="5" t="s">
        <v>0</v>
      </c>
      <c r="F34" s="5" t="s">
        <v>3</v>
      </c>
      <c r="H34" s="20" t="s">
        <v>88</v>
      </c>
      <c r="I34" s="6" t="s">
        <v>2</v>
      </c>
      <c r="J34" s="7" t="s">
        <v>1</v>
      </c>
      <c r="K34" s="7" t="s">
        <v>0</v>
      </c>
      <c r="L34" s="8" t="s">
        <v>3</v>
      </c>
    </row>
    <row r="35" spans="1:12" ht="18" customHeight="1" thickBot="1">
      <c r="A35" s="2"/>
      <c r="B35" s="16" t="s">
        <v>4</v>
      </c>
      <c r="C35" s="24"/>
      <c r="D35" s="25"/>
      <c r="E35" s="25"/>
      <c r="F35" s="26"/>
      <c r="H35" s="19" t="s">
        <v>4</v>
      </c>
      <c r="I35" s="24"/>
      <c r="J35" s="25"/>
      <c r="K35" s="25"/>
      <c r="L35" s="26"/>
    </row>
    <row r="36" spans="1:12" ht="18" customHeight="1" thickBot="1">
      <c r="A36" s="2"/>
      <c r="B36" s="17" t="s">
        <v>5</v>
      </c>
      <c r="C36" s="27"/>
      <c r="D36" s="28"/>
      <c r="E36" s="28"/>
      <c r="F36" s="29"/>
      <c r="H36" s="17" t="s">
        <v>5</v>
      </c>
      <c r="I36" s="27"/>
      <c r="J36" s="28"/>
      <c r="K36" s="28"/>
      <c r="L36" s="29"/>
    </row>
    <row r="37" spans="1:12" ht="18" customHeight="1" thickBot="1">
      <c r="A37" s="2"/>
      <c r="B37" s="101" t="s">
        <v>6</v>
      </c>
      <c r="C37" s="51">
        <f>C35+D35+E35+F35+C36+D36+E36+F36</f>
        <v>0</v>
      </c>
      <c r="E37" s="101" t="s">
        <v>7</v>
      </c>
      <c r="F37" s="51">
        <f>201*C37</f>
        <v>0</v>
      </c>
      <c r="H37" s="101" t="s">
        <v>6</v>
      </c>
      <c r="I37" s="51">
        <f>I35+J35+K35+L35+I36+J36+K36+L36</f>
        <v>0</v>
      </c>
      <c r="K37" s="101" t="s">
        <v>7</v>
      </c>
      <c r="L37" s="51">
        <f>178*I37</f>
        <v>0</v>
      </c>
    </row>
    <row r="38" spans="1:12" ht="13.5" customHeight="1" thickBo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ht="18" customHeight="1" thickBot="1">
      <c r="A39" s="2"/>
      <c r="B39" s="18" t="s">
        <v>89</v>
      </c>
      <c r="C39" s="5" t="s">
        <v>2</v>
      </c>
      <c r="D39" s="5" t="s">
        <v>1</v>
      </c>
      <c r="E39" s="5" t="s">
        <v>0</v>
      </c>
      <c r="F39" s="5" t="s">
        <v>3</v>
      </c>
      <c r="H39" s="20"/>
      <c r="I39" s="6" t="s">
        <v>2</v>
      </c>
      <c r="J39" s="7" t="s">
        <v>1</v>
      </c>
      <c r="K39" s="7" t="s">
        <v>0</v>
      </c>
      <c r="L39" s="8" t="s">
        <v>3</v>
      </c>
    </row>
    <row r="40" spans="1:12" ht="18" customHeight="1" thickBot="1">
      <c r="A40" s="2"/>
      <c r="B40" s="16" t="s">
        <v>4</v>
      </c>
      <c r="C40" s="24"/>
      <c r="D40" s="25"/>
      <c r="E40" s="25"/>
      <c r="F40" s="26"/>
      <c r="H40" s="19" t="s">
        <v>4</v>
      </c>
      <c r="I40" s="24"/>
      <c r="J40" s="25"/>
      <c r="K40" s="25"/>
      <c r="L40" s="26"/>
    </row>
    <row r="41" spans="1:12" ht="18" customHeight="1" thickBot="1">
      <c r="A41" s="2"/>
      <c r="B41" s="17" t="s">
        <v>5</v>
      </c>
      <c r="C41" s="27"/>
      <c r="D41" s="28"/>
      <c r="E41" s="28"/>
      <c r="F41" s="29"/>
      <c r="H41" s="17" t="s">
        <v>5</v>
      </c>
      <c r="I41" s="27"/>
      <c r="J41" s="28"/>
      <c r="K41" s="28"/>
      <c r="L41" s="29"/>
    </row>
    <row r="42" spans="1:12" ht="18" customHeight="1" thickBot="1">
      <c r="A42" s="2"/>
      <c r="B42" s="101" t="s">
        <v>6</v>
      </c>
      <c r="C42" s="51">
        <f>C40+D40+E40+F40+C41+D41+E41+F41</f>
        <v>0</v>
      </c>
      <c r="E42" s="101" t="s">
        <v>7</v>
      </c>
      <c r="F42" s="51">
        <f>214*C42</f>
        <v>0</v>
      </c>
      <c r="H42" s="101" t="s">
        <v>6</v>
      </c>
      <c r="I42" s="51">
        <f>I40+J40+K40+L40+I41+J41+K41+L41</f>
        <v>0</v>
      </c>
      <c r="K42" s="101" t="s">
        <v>7</v>
      </c>
      <c r="L42" s="51">
        <f>148*I42</f>
        <v>0</v>
      </c>
    </row>
    <row r="43" ht="11.25" customHeight="1" thickBot="1"/>
    <row r="44" spans="2:12" ht="18" customHeight="1" thickBot="1">
      <c r="B44" s="20" t="s">
        <v>29</v>
      </c>
      <c r="C44" s="11" t="s">
        <v>2</v>
      </c>
      <c r="D44" s="12" t="s">
        <v>1</v>
      </c>
      <c r="E44" s="12" t="s">
        <v>0</v>
      </c>
      <c r="F44" s="13" t="s">
        <v>3</v>
      </c>
      <c r="H44" s="20" t="s">
        <v>27</v>
      </c>
      <c r="I44" s="6" t="s">
        <v>2</v>
      </c>
      <c r="J44" s="7" t="s">
        <v>1</v>
      </c>
      <c r="K44" s="7" t="s">
        <v>0</v>
      </c>
      <c r="L44" s="8" t="s">
        <v>3</v>
      </c>
    </row>
    <row r="45" spans="2:12" ht="18" customHeight="1" thickBot="1">
      <c r="B45" s="19" t="s">
        <v>4</v>
      </c>
      <c r="C45" s="30"/>
      <c r="D45" s="31"/>
      <c r="E45" s="31"/>
      <c r="F45" s="32"/>
      <c r="H45" s="19" t="s">
        <v>4</v>
      </c>
      <c r="I45" s="24"/>
      <c r="J45" s="25"/>
      <c r="K45" s="25"/>
      <c r="L45" s="26"/>
    </row>
    <row r="46" spans="2:12" ht="18" customHeight="1" thickBot="1">
      <c r="B46" s="17" t="s">
        <v>5</v>
      </c>
      <c r="C46" s="33"/>
      <c r="D46" s="34"/>
      <c r="E46" s="34"/>
      <c r="F46" s="35"/>
      <c r="G46" s="2"/>
      <c r="H46" s="19" t="s">
        <v>12</v>
      </c>
      <c r="I46" s="39"/>
      <c r="J46" s="40"/>
      <c r="K46" s="40"/>
      <c r="L46" s="41"/>
    </row>
    <row r="47" spans="2:12" ht="18" customHeight="1" thickBot="1">
      <c r="B47" s="17" t="s">
        <v>12</v>
      </c>
      <c r="C47" s="33"/>
      <c r="D47" s="34"/>
      <c r="E47" s="34"/>
      <c r="F47" s="35"/>
      <c r="G47" s="4"/>
      <c r="H47" s="17" t="s">
        <v>5</v>
      </c>
      <c r="I47" s="27"/>
      <c r="J47" s="28"/>
      <c r="K47" s="28"/>
      <c r="L47" s="29"/>
    </row>
    <row r="48" spans="2:12" ht="18" customHeight="1" thickBot="1">
      <c r="B48" s="17" t="s">
        <v>8</v>
      </c>
      <c r="C48" s="33"/>
      <c r="D48" s="34"/>
      <c r="E48" s="34"/>
      <c r="F48" s="35"/>
      <c r="G48" s="4"/>
      <c r="H48" s="9" t="s">
        <v>6</v>
      </c>
      <c r="I48" s="10">
        <f>I45+J45+K45+L45+I46+J46+K46+L46+I47+J47+K47+L47</f>
        <v>0</v>
      </c>
      <c r="K48" s="9" t="s">
        <v>7</v>
      </c>
      <c r="L48" s="10">
        <f>184*I48</f>
        <v>0</v>
      </c>
    </row>
    <row r="49" spans="2:12" ht="18" customHeight="1" thickBot="1">
      <c r="B49" s="17" t="s">
        <v>9</v>
      </c>
      <c r="C49" s="33"/>
      <c r="D49" s="34"/>
      <c r="E49" s="34"/>
      <c r="F49" s="35"/>
      <c r="G49" s="4"/>
      <c r="H49" s="4"/>
      <c r="I49" s="4"/>
      <c r="J49" s="2"/>
      <c r="K49" s="2"/>
      <c r="L49" s="4"/>
    </row>
    <row r="50" spans="2:12" ht="18" customHeight="1" thickBot="1">
      <c r="B50" s="17" t="s">
        <v>14</v>
      </c>
      <c r="C50" s="33"/>
      <c r="D50" s="34"/>
      <c r="E50" s="34"/>
      <c r="F50" s="35"/>
      <c r="G50" s="4"/>
      <c r="H50" s="20" t="s">
        <v>28</v>
      </c>
      <c r="I50" s="6" t="s">
        <v>2</v>
      </c>
      <c r="J50" s="7" t="s">
        <v>1</v>
      </c>
      <c r="K50" s="7" t="s">
        <v>0</v>
      </c>
      <c r="L50" s="8" t="s">
        <v>3</v>
      </c>
    </row>
    <row r="51" spans="2:12" ht="18" customHeight="1" thickBot="1">
      <c r="B51" s="17" t="s">
        <v>13</v>
      </c>
      <c r="C51" s="33"/>
      <c r="D51" s="34"/>
      <c r="E51" s="34"/>
      <c r="F51" s="35"/>
      <c r="G51" s="4"/>
      <c r="H51" s="19" t="s">
        <v>4</v>
      </c>
      <c r="I51" s="24"/>
      <c r="J51" s="25"/>
      <c r="K51" s="25"/>
      <c r="L51" s="26"/>
    </row>
    <row r="52" spans="2:12" ht="18" customHeight="1" thickBot="1">
      <c r="B52" s="17" t="s">
        <v>10</v>
      </c>
      <c r="C52" s="33"/>
      <c r="D52" s="34"/>
      <c r="E52" s="34"/>
      <c r="F52" s="35"/>
      <c r="G52" s="4"/>
      <c r="H52" s="19" t="s">
        <v>12</v>
      </c>
      <c r="I52" s="39"/>
      <c r="J52" s="40"/>
      <c r="K52" s="40"/>
      <c r="L52" s="41"/>
    </row>
    <row r="53" spans="2:12" ht="18" customHeight="1" thickBot="1">
      <c r="B53" s="17" t="s">
        <v>11</v>
      </c>
      <c r="C53" s="36"/>
      <c r="D53" s="37"/>
      <c r="E53" s="37"/>
      <c r="F53" s="38"/>
      <c r="G53" s="4"/>
      <c r="H53" s="17" t="s">
        <v>5</v>
      </c>
      <c r="I53" s="27"/>
      <c r="J53" s="28"/>
      <c r="K53" s="28"/>
      <c r="L53" s="29"/>
    </row>
    <row r="54" spans="2:12" ht="18" customHeight="1" thickBot="1">
      <c r="B54" s="14" t="s">
        <v>6</v>
      </c>
      <c r="C54" s="15">
        <f>C45+D45+E45+F45+C46+D46+E46+F46+F47+E47+D47+C47+C48+D48+E48+F48+F49+E49+D49+C50+C49+D50+E50+F50+C51+D51+E51+F51+C52+D52+E52+F52+F53+E53+D53+C53</f>
        <v>0</v>
      </c>
      <c r="E54" s="14" t="s">
        <v>7</v>
      </c>
      <c r="F54" s="15">
        <f>181*C54</f>
        <v>0</v>
      </c>
      <c r="G54" s="4"/>
      <c r="H54" s="9" t="s">
        <v>6</v>
      </c>
      <c r="I54" s="10">
        <f>I51+J51+K51+L51+I52+J52+K52+L52+I53+J53+K53+L53</f>
        <v>0</v>
      </c>
      <c r="K54" s="9" t="s">
        <v>7</v>
      </c>
      <c r="L54" s="10">
        <f>151*I54</f>
        <v>0</v>
      </c>
    </row>
    <row r="55" spans="2:10" ht="17.25" customHeight="1" thickBot="1">
      <c r="B55" s="3"/>
      <c r="C55" s="3"/>
      <c r="D55" s="2"/>
      <c r="E55" s="3"/>
      <c r="F55" s="3"/>
      <c r="G55" s="4"/>
      <c r="H55" s="4"/>
      <c r="I55" s="2"/>
      <c r="J55" s="2"/>
    </row>
    <row r="56" spans="1:12" ht="18" customHeight="1" thickBot="1">
      <c r="A56" s="22"/>
      <c r="B56" s="132" t="s">
        <v>80</v>
      </c>
      <c r="C56" s="133"/>
      <c r="D56" s="64">
        <f>C54+I54+I48+I22+C25+C20+C15+C10+I10+I5+C5+I27+I63+I42+C42+I37+C37+I32+C32</f>
        <v>0</v>
      </c>
      <c r="E56" s="46" t="s">
        <v>17</v>
      </c>
      <c r="F56" s="23">
        <f>F54+L54+L48+L22+F25+F20+F15+F10+L10+L5+F5+L27+L63+F32+L32+F37+L37+F42+L42</f>
        <v>0</v>
      </c>
      <c r="G56" s="3"/>
      <c r="H56" s="20" t="s">
        <v>64</v>
      </c>
      <c r="I56" s="11" t="s">
        <v>2</v>
      </c>
      <c r="J56" s="12" t="s">
        <v>1</v>
      </c>
      <c r="K56" s="12" t="s">
        <v>0</v>
      </c>
      <c r="L56" s="13" t="s">
        <v>3</v>
      </c>
    </row>
    <row r="57" spans="1:12" ht="18" customHeight="1" thickBot="1">
      <c r="A57" s="22"/>
      <c r="B57" s="63"/>
      <c r="C57" s="63"/>
      <c r="D57" s="45"/>
      <c r="E57" s="63"/>
      <c r="F57" s="63"/>
      <c r="G57" s="3"/>
      <c r="H57" s="19" t="s">
        <v>8</v>
      </c>
      <c r="I57" s="30"/>
      <c r="J57" s="31"/>
      <c r="K57" s="31"/>
      <c r="L57" s="32"/>
    </row>
    <row r="58" spans="1:12" ht="18" customHeight="1" thickBot="1">
      <c r="A58" s="22"/>
      <c r="B58" s="130" t="s">
        <v>65</v>
      </c>
      <c r="C58" s="131"/>
      <c r="D58" s="64">
        <f>D56+БЮСТГАЛЬТЕРЫ!I18+'ДЕТСКАЯ КОЛЛЕКЦИЯ'!D26+'ФАНТАЗИЙНАЯ КОЛЛЕКЦИЯ'!E21</f>
        <v>0</v>
      </c>
      <c r="E58" s="43" t="s">
        <v>17</v>
      </c>
      <c r="F58" s="23">
        <f>F56+БЮСТГАЛЬТЕРЫ!N18+'ДЕТСКАЯ КОЛЛЕКЦИЯ'!G26+'ФАНТАЗИЙНАЯ КОЛЛЕКЦИЯ'!G21</f>
        <v>0</v>
      </c>
      <c r="G58" s="3"/>
      <c r="H58" s="17" t="s">
        <v>9</v>
      </c>
      <c r="I58" s="33"/>
      <c r="J58" s="34"/>
      <c r="K58" s="34"/>
      <c r="L58" s="35"/>
    </row>
    <row r="59" spans="2:12" ht="18" customHeight="1" thickBot="1">
      <c r="B59" s="70"/>
      <c r="C59" s="70"/>
      <c r="D59" s="45"/>
      <c r="E59" s="63"/>
      <c r="F59" s="63"/>
      <c r="G59" s="3"/>
      <c r="H59" s="17" t="s">
        <v>14</v>
      </c>
      <c r="I59" s="33"/>
      <c r="J59" s="34"/>
      <c r="K59" s="34"/>
      <c r="L59" s="35"/>
    </row>
    <row r="60" spans="2:12" ht="18" customHeight="1" thickBot="1">
      <c r="B60" s="135" t="s">
        <v>82</v>
      </c>
      <c r="C60" s="136"/>
      <c r="D60" s="136"/>
      <c r="E60" s="136"/>
      <c r="F60" s="137"/>
      <c r="H60" s="17" t="s">
        <v>13</v>
      </c>
      <c r="I60" s="33"/>
      <c r="J60" s="34"/>
      <c r="K60" s="34"/>
      <c r="L60" s="35"/>
    </row>
    <row r="61" spans="2:12" ht="18" customHeight="1" thickBot="1">
      <c r="B61" s="71" t="s">
        <v>15</v>
      </c>
      <c r="C61" s="141"/>
      <c r="D61" s="142"/>
      <c r="E61" s="142"/>
      <c r="F61" s="143"/>
      <c r="H61" s="17" t="s">
        <v>10</v>
      </c>
      <c r="I61" s="33"/>
      <c r="J61" s="34"/>
      <c r="K61" s="34"/>
      <c r="L61" s="35"/>
    </row>
    <row r="62" spans="2:12" ht="18" customHeight="1" thickBot="1">
      <c r="B62" s="21" t="s">
        <v>62</v>
      </c>
      <c r="C62" s="138"/>
      <c r="D62" s="139"/>
      <c r="E62" s="139"/>
      <c r="F62" s="140"/>
      <c r="H62" s="17" t="s">
        <v>11</v>
      </c>
      <c r="I62" s="33"/>
      <c r="J62" s="34"/>
      <c r="K62" s="34"/>
      <c r="L62" s="35"/>
    </row>
    <row r="63" spans="2:12" ht="18" customHeight="1" thickBot="1">
      <c r="B63" s="102" t="s">
        <v>84</v>
      </c>
      <c r="C63" s="138"/>
      <c r="D63" s="139"/>
      <c r="E63" s="139"/>
      <c r="F63" s="140"/>
      <c r="H63" s="81" t="s">
        <v>6</v>
      </c>
      <c r="I63" s="51">
        <f>SUM(I57:L62)</f>
        <v>0</v>
      </c>
      <c r="K63" s="81" t="s">
        <v>7</v>
      </c>
      <c r="L63" s="51">
        <f>199*I63</f>
        <v>0</v>
      </c>
    </row>
    <row r="64" spans="2:12" ht="19.5" customHeight="1">
      <c r="B64" s="42" t="s">
        <v>63</v>
      </c>
      <c r="C64" s="138"/>
      <c r="D64" s="139"/>
      <c r="E64" s="139"/>
      <c r="F64" s="140"/>
      <c r="H64" s="80"/>
      <c r="I64" s="134"/>
      <c r="J64" s="134"/>
      <c r="K64" s="134"/>
      <c r="L64" s="134"/>
    </row>
    <row r="65" spans="2:12" ht="18" customHeight="1">
      <c r="B65" s="42" t="s">
        <v>16</v>
      </c>
      <c r="C65" s="138"/>
      <c r="D65" s="139"/>
      <c r="E65" s="139"/>
      <c r="F65" s="140"/>
      <c r="H65" s="80"/>
      <c r="I65" s="134"/>
      <c r="J65" s="134"/>
      <c r="K65" s="134"/>
      <c r="L65" s="134"/>
    </row>
    <row r="66" spans="2:12" ht="23.25" customHeight="1" thickBot="1">
      <c r="B66" s="73" t="s">
        <v>83</v>
      </c>
      <c r="C66" s="127"/>
      <c r="D66" s="128"/>
      <c r="E66" s="128"/>
      <c r="F66" s="129"/>
      <c r="H66" s="80"/>
      <c r="I66" s="134"/>
      <c r="J66" s="134"/>
      <c r="K66" s="134"/>
      <c r="L66" s="134"/>
    </row>
    <row r="67" spans="2:9" ht="18" customHeight="1">
      <c r="B67" s="65"/>
      <c r="C67" s="65"/>
      <c r="D67" s="65"/>
      <c r="E67" s="65"/>
      <c r="F67" s="65"/>
      <c r="G67" s="65"/>
      <c r="H67" s="65"/>
      <c r="I67" s="65"/>
    </row>
    <row r="68" spans="2:5" ht="18" customHeight="1">
      <c r="B68" s="70"/>
      <c r="C68" s="69"/>
      <c r="D68" s="69"/>
      <c r="E68" s="69"/>
    </row>
    <row r="69" ht="18" customHeight="1">
      <c r="B69" s="70"/>
    </row>
  </sheetData>
  <sheetProtection password="CEE5" sheet="1"/>
  <mergeCells count="12">
    <mergeCell ref="C63:F63"/>
    <mergeCell ref="C64:F64"/>
    <mergeCell ref="C66:F66"/>
    <mergeCell ref="B58:C58"/>
    <mergeCell ref="B56:C56"/>
    <mergeCell ref="I64:L64"/>
    <mergeCell ref="I65:L65"/>
    <mergeCell ref="I66:L66"/>
    <mergeCell ref="B60:F60"/>
    <mergeCell ref="C65:F65"/>
    <mergeCell ref="C61:F61"/>
    <mergeCell ref="C62:F62"/>
  </mergeCells>
  <printOptions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AA18"/>
  <sheetViews>
    <sheetView zoomScale="90" zoomScaleNormal="90" zoomScalePageLayoutView="0" workbookViewId="0" topLeftCell="A1">
      <selection activeCell="C4" sqref="C4"/>
    </sheetView>
  </sheetViews>
  <sheetFormatPr defaultColWidth="9.140625" defaultRowHeight="21.75" customHeight="1"/>
  <cols>
    <col min="1" max="1" width="1.1484375" style="1" customWidth="1"/>
    <col min="2" max="2" width="19.7109375" style="1" customWidth="1"/>
    <col min="3" max="25" width="4.8515625" style="1" customWidth="1"/>
    <col min="26" max="26" width="5.57421875" style="1" customWidth="1"/>
    <col min="27" max="27" width="5.7109375" style="1" customWidth="1"/>
    <col min="28" max="16384" width="9.140625" style="1" customWidth="1"/>
  </cols>
  <sheetData>
    <row r="1" ht="12" customHeight="1"/>
    <row r="2" ht="8.25" customHeight="1" thickBot="1"/>
    <row r="3" spans="2:27" ht="21.75" customHeight="1" thickBot="1">
      <c r="B3" s="78" t="s">
        <v>43</v>
      </c>
      <c r="C3" s="47" t="s">
        <v>30</v>
      </c>
      <c r="D3" s="47" t="s">
        <v>31</v>
      </c>
      <c r="E3" s="47" t="s">
        <v>48</v>
      </c>
      <c r="F3" s="47" t="s">
        <v>32</v>
      </c>
      <c r="G3" s="47" t="s">
        <v>33</v>
      </c>
      <c r="H3" s="47" t="s">
        <v>49</v>
      </c>
      <c r="I3" s="47" t="s">
        <v>34</v>
      </c>
      <c r="J3" s="47" t="s">
        <v>35</v>
      </c>
      <c r="K3" s="47" t="s">
        <v>36</v>
      </c>
      <c r="L3" s="47" t="s">
        <v>58</v>
      </c>
      <c r="M3" s="47" t="s">
        <v>56</v>
      </c>
      <c r="N3" s="47" t="s">
        <v>57</v>
      </c>
      <c r="O3" s="47" t="s">
        <v>59</v>
      </c>
      <c r="P3" s="47" t="s">
        <v>50</v>
      </c>
      <c r="Q3" s="47" t="s">
        <v>51</v>
      </c>
      <c r="R3" s="47" t="s">
        <v>52</v>
      </c>
      <c r="S3" s="47" t="s">
        <v>37</v>
      </c>
      <c r="T3" s="47" t="s">
        <v>38</v>
      </c>
      <c r="U3" s="47" t="s">
        <v>39</v>
      </c>
      <c r="V3" s="47" t="s">
        <v>53</v>
      </c>
      <c r="W3" s="47" t="s">
        <v>40</v>
      </c>
      <c r="X3" s="47" t="s">
        <v>41</v>
      </c>
      <c r="Y3" s="53" t="s">
        <v>42</v>
      </c>
      <c r="Z3" s="53" t="s">
        <v>54</v>
      </c>
      <c r="AA3" s="47" t="s">
        <v>55</v>
      </c>
    </row>
    <row r="4" spans="2:27" ht="21.75" customHeight="1" thickBot="1">
      <c r="B4" s="44" t="s">
        <v>4</v>
      </c>
      <c r="C4" s="54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6"/>
      <c r="Y4" s="55"/>
      <c r="Z4" s="55"/>
      <c r="AA4" s="57"/>
    </row>
    <row r="5" spans="2:27" ht="21.75" customHeight="1" thickBot="1">
      <c r="B5" s="44" t="s">
        <v>5</v>
      </c>
      <c r="C5" s="58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60"/>
      <c r="Y5" s="59"/>
      <c r="Z5" s="59"/>
      <c r="AA5" s="61"/>
    </row>
    <row r="6" spans="2:27" ht="21.75" customHeight="1" thickBot="1">
      <c r="B6" s="48" t="s">
        <v>6</v>
      </c>
      <c r="C6" s="15">
        <f>SUM(C4:AA5)</f>
        <v>0</v>
      </c>
      <c r="X6" s="147" t="s">
        <v>45</v>
      </c>
      <c r="Y6" s="148"/>
      <c r="Z6" s="148">
        <f>409*C6</f>
        <v>0</v>
      </c>
      <c r="AA6" s="149"/>
    </row>
    <row r="7" ht="9" customHeight="1" thickBot="1"/>
    <row r="8" spans="2:27" ht="21.75" customHeight="1" thickBot="1">
      <c r="B8" s="78" t="s">
        <v>44</v>
      </c>
      <c r="C8" s="47" t="s">
        <v>30</v>
      </c>
      <c r="D8" s="47" t="s">
        <v>31</v>
      </c>
      <c r="E8" s="47" t="s">
        <v>48</v>
      </c>
      <c r="F8" s="47" t="s">
        <v>32</v>
      </c>
      <c r="G8" s="47" t="s">
        <v>33</v>
      </c>
      <c r="H8" s="47" t="s">
        <v>49</v>
      </c>
      <c r="I8" s="47" t="s">
        <v>34</v>
      </c>
      <c r="J8" s="47" t="s">
        <v>35</v>
      </c>
      <c r="K8" s="47" t="s">
        <v>36</v>
      </c>
      <c r="L8" s="47" t="s">
        <v>58</v>
      </c>
      <c r="M8" s="47" t="s">
        <v>56</v>
      </c>
      <c r="N8" s="47" t="s">
        <v>57</v>
      </c>
      <c r="O8" s="47" t="s">
        <v>59</v>
      </c>
      <c r="P8" s="47" t="s">
        <v>50</v>
      </c>
      <c r="Q8" s="47" t="s">
        <v>51</v>
      </c>
      <c r="R8" s="47" t="s">
        <v>52</v>
      </c>
      <c r="S8" s="47" t="s">
        <v>37</v>
      </c>
      <c r="T8" s="47" t="s">
        <v>38</v>
      </c>
      <c r="U8" s="47" t="s">
        <v>39</v>
      </c>
      <c r="V8" s="47" t="s">
        <v>53</v>
      </c>
      <c r="W8" s="47" t="s">
        <v>40</v>
      </c>
      <c r="X8" s="47" t="s">
        <v>41</v>
      </c>
      <c r="Y8" s="53" t="s">
        <v>42</v>
      </c>
      <c r="Z8" s="53" t="s">
        <v>54</v>
      </c>
      <c r="AA8" s="47" t="s">
        <v>55</v>
      </c>
    </row>
    <row r="9" spans="2:27" ht="21.75" customHeight="1" thickBot="1">
      <c r="B9" s="44" t="s">
        <v>4</v>
      </c>
      <c r="C9" s="54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6"/>
      <c r="Y9" s="55"/>
      <c r="Z9" s="55"/>
      <c r="AA9" s="57"/>
    </row>
    <row r="10" spans="2:27" ht="21.75" customHeight="1" thickBot="1">
      <c r="B10" s="44" t="s">
        <v>5</v>
      </c>
      <c r="C10" s="58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60"/>
      <c r="Y10" s="59"/>
      <c r="Z10" s="59"/>
      <c r="AA10" s="61"/>
    </row>
    <row r="11" spans="2:27" ht="21.75" customHeight="1" thickBot="1">
      <c r="B11" s="50" t="s">
        <v>6</v>
      </c>
      <c r="C11" s="15">
        <f>SUM(C9:AA10)</f>
        <v>0</v>
      </c>
      <c r="X11" s="147" t="s">
        <v>45</v>
      </c>
      <c r="Y11" s="148"/>
      <c r="Z11" s="148">
        <f>452*C11</f>
        <v>0</v>
      </c>
      <c r="AA11" s="149"/>
    </row>
    <row r="12" spans="2:27" ht="15.75" customHeight="1" thickBot="1">
      <c r="B12" s="84"/>
      <c r="C12" s="84"/>
      <c r="X12" s="84"/>
      <c r="Y12" s="84"/>
      <c r="Z12" s="84"/>
      <c r="AA12" s="84"/>
    </row>
    <row r="13" spans="2:27" ht="21.75" customHeight="1" thickBot="1">
      <c r="B13" s="89" t="s">
        <v>66</v>
      </c>
      <c r="C13" s="47" t="s">
        <v>30</v>
      </c>
      <c r="D13" s="47" t="s">
        <v>31</v>
      </c>
      <c r="E13" s="47" t="s">
        <v>48</v>
      </c>
      <c r="F13" s="47" t="s">
        <v>32</v>
      </c>
      <c r="G13" s="47" t="s">
        <v>33</v>
      </c>
      <c r="H13" s="47" t="s">
        <v>49</v>
      </c>
      <c r="I13" s="47" t="s">
        <v>34</v>
      </c>
      <c r="J13" s="47" t="s">
        <v>35</v>
      </c>
      <c r="K13" s="47" t="s">
        <v>36</v>
      </c>
      <c r="L13" s="47" t="s">
        <v>58</v>
      </c>
      <c r="M13" s="47" t="s">
        <v>56</v>
      </c>
      <c r="N13" s="47" t="s">
        <v>57</v>
      </c>
      <c r="O13" s="47" t="s">
        <v>59</v>
      </c>
      <c r="P13" s="47" t="s">
        <v>50</v>
      </c>
      <c r="Q13" s="47" t="s">
        <v>51</v>
      </c>
      <c r="R13" s="47" t="s">
        <v>52</v>
      </c>
      <c r="S13" s="47" t="s">
        <v>37</v>
      </c>
      <c r="T13" s="47" t="s">
        <v>38</v>
      </c>
      <c r="U13" s="47" t="s">
        <v>39</v>
      </c>
      <c r="V13" s="47" t="s">
        <v>53</v>
      </c>
      <c r="W13" s="47" t="s">
        <v>40</v>
      </c>
      <c r="X13" s="47" t="s">
        <v>41</v>
      </c>
      <c r="Y13" s="53" t="s">
        <v>42</v>
      </c>
      <c r="Z13" s="53" t="s">
        <v>54</v>
      </c>
      <c r="AA13" s="47" t="s">
        <v>55</v>
      </c>
    </row>
    <row r="14" spans="2:27" ht="24.75" customHeight="1" thickBot="1">
      <c r="B14" s="44" t="s">
        <v>68</v>
      </c>
      <c r="C14" s="86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90"/>
      <c r="Y14" s="87"/>
      <c r="Z14" s="87"/>
      <c r="AA14" s="91"/>
    </row>
    <row r="15" spans="2:27" ht="21.75" customHeight="1" thickBot="1">
      <c r="B15" s="83" t="s">
        <v>6</v>
      </c>
      <c r="C15" s="82">
        <f>SUM(C14:AA14)</f>
        <v>0</v>
      </c>
      <c r="X15" s="147" t="s">
        <v>45</v>
      </c>
      <c r="Y15" s="148"/>
      <c r="Z15" s="148">
        <f>718*C15</f>
        <v>0</v>
      </c>
      <c r="AA15" s="149"/>
    </row>
    <row r="16" spans="2:27" ht="8.25" customHeight="1">
      <c r="B16" s="100"/>
      <c r="C16" s="100"/>
      <c r="X16" s="100"/>
      <c r="Y16" s="100"/>
      <c r="Z16" s="100"/>
      <c r="AA16" s="100"/>
    </row>
    <row r="17" spans="2:27" ht="21.75" customHeight="1" thickBot="1">
      <c r="B17" s="77"/>
      <c r="C17" s="77"/>
      <c r="X17" s="77"/>
      <c r="Y17" s="77"/>
      <c r="Z17" s="77"/>
      <c r="AA17" s="77"/>
    </row>
    <row r="18" spans="2:21" ht="21.75" customHeight="1" thickBot="1">
      <c r="B18" s="144" t="s">
        <v>46</v>
      </c>
      <c r="C18" s="145"/>
      <c r="D18" s="145"/>
      <c r="E18" s="145"/>
      <c r="F18" s="145"/>
      <c r="G18" s="145"/>
      <c r="H18" s="146"/>
      <c r="I18" s="150">
        <f>C6+C11+C15</f>
        <v>0</v>
      </c>
      <c r="J18" s="150"/>
      <c r="K18" s="144" t="s">
        <v>47</v>
      </c>
      <c r="L18" s="145"/>
      <c r="M18" s="146"/>
      <c r="N18" s="151">
        <f>Z6+Z11+Z15</f>
        <v>0</v>
      </c>
      <c r="O18" s="152"/>
      <c r="U18" s="49"/>
    </row>
  </sheetData>
  <sheetProtection password="CEE5" sheet="1"/>
  <mergeCells count="10">
    <mergeCell ref="B18:H18"/>
    <mergeCell ref="X6:Y6"/>
    <mergeCell ref="Z6:AA6"/>
    <mergeCell ref="X11:Y11"/>
    <mergeCell ref="I18:J18"/>
    <mergeCell ref="K18:M18"/>
    <mergeCell ref="N18:O18"/>
    <mergeCell ref="Z11:AA11"/>
    <mergeCell ref="X15:Y15"/>
    <mergeCell ref="Z15:AA15"/>
  </mergeCells>
  <printOptions/>
  <pageMargins left="0" right="0" top="0.15748031496062992" bottom="0.15748031496062992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P26"/>
  <sheetViews>
    <sheetView zoomScalePageLayoutView="0" workbookViewId="0" topLeftCell="A1">
      <selection activeCell="C3" sqref="C3"/>
    </sheetView>
  </sheetViews>
  <sheetFormatPr defaultColWidth="9.140625" defaultRowHeight="15"/>
  <cols>
    <col min="1" max="1" width="2.421875" style="1" customWidth="1"/>
    <col min="2" max="2" width="15.00390625" style="1" customWidth="1"/>
    <col min="3" max="3" width="9.421875" style="1" customWidth="1"/>
    <col min="4" max="4" width="8.140625" style="1" customWidth="1"/>
    <col min="5" max="5" width="8.28125" style="1" customWidth="1"/>
    <col min="6" max="6" width="8.57421875" style="1" customWidth="1"/>
    <col min="7" max="7" width="10.00390625" style="1" customWidth="1"/>
    <col min="8" max="8" width="8.57421875" style="1" customWidth="1"/>
    <col min="9" max="9" width="2.7109375" style="1" customWidth="1"/>
    <col min="10" max="10" width="15.140625" style="1" customWidth="1"/>
    <col min="11" max="16" width="8.57421875" style="1" customWidth="1"/>
    <col min="17" max="16384" width="9.140625" style="1" customWidth="1"/>
  </cols>
  <sheetData>
    <row r="1" ht="15.75" thickBot="1"/>
    <row r="2" spans="2:16" ht="21.75" customHeight="1" thickBot="1">
      <c r="B2" s="20" t="s">
        <v>75</v>
      </c>
      <c r="C2" s="11" t="s">
        <v>69</v>
      </c>
      <c r="D2" s="12" t="s">
        <v>70</v>
      </c>
      <c r="E2" s="12" t="s">
        <v>71</v>
      </c>
      <c r="F2" s="13" t="s">
        <v>72</v>
      </c>
      <c r="G2" s="13" t="s">
        <v>73</v>
      </c>
      <c r="H2" s="13" t="s">
        <v>74</v>
      </c>
      <c r="J2" s="20" t="s">
        <v>78</v>
      </c>
      <c r="K2" s="11" t="s">
        <v>69</v>
      </c>
      <c r="L2" s="12" t="s">
        <v>70</v>
      </c>
      <c r="M2" s="12" t="s">
        <v>71</v>
      </c>
      <c r="N2" s="13" t="s">
        <v>72</v>
      </c>
      <c r="O2" s="13" t="s">
        <v>73</v>
      </c>
      <c r="P2" s="13" t="s">
        <v>74</v>
      </c>
    </row>
    <row r="3" spans="2:16" ht="21.75" customHeight="1" thickBot="1">
      <c r="B3" s="44" t="s">
        <v>4</v>
      </c>
      <c r="C3" s="72"/>
      <c r="D3" s="67"/>
      <c r="E3" s="67"/>
      <c r="F3" s="67"/>
      <c r="G3" s="67"/>
      <c r="H3" s="68"/>
      <c r="J3" s="44" t="s">
        <v>4</v>
      </c>
      <c r="K3" s="72"/>
      <c r="L3" s="67"/>
      <c r="M3" s="67"/>
      <c r="N3" s="67"/>
      <c r="O3" s="67"/>
      <c r="P3" s="68"/>
    </row>
    <row r="4" spans="2:16" ht="21.75" customHeight="1" thickBot="1">
      <c r="B4" s="44" t="s">
        <v>12</v>
      </c>
      <c r="C4" s="92"/>
      <c r="D4" s="93"/>
      <c r="E4" s="93"/>
      <c r="F4" s="93"/>
      <c r="G4" s="93"/>
      <c r="H4" s="94"/>
      <c r="J4" s="44" t="s">
        <v>12</v>
      </c>
      <c r="K4" s="92"/>
      <c r="L4" s="93"/>
      <c r="M4" s="93"/>
      <c r="N4" s="93"/>
      <c r="O4" s="93"/>
      <c r="P4" s="94"/>
    </row>
    <row r="5" spans="2:16" ht="21.75" customHeight="1" thickBot="1">
      <c r="B5" s="98" t="s">
        <v>5</v>
      </c>
      <c r="C5" s="99"/>
      <c r="D5" s="28"/>
      <c r="E5" s="28"/>
      <c r="F5" s="28"/>
      <c r="G5" s="28"/>
      <c r="H5" s="29"/>
      <c r="J5" s="98" t="s">
        <v>5</v>
      </c>
      <c r="K5" s="99"/>
      <c r="L5" s="28"/>
      <c r="M5" s="28"/>
      <c r="N5" s="28"/>
      <c r="O5" s="28"/>
      <c r="P5" s="29"/>
    </row>
    <row r="6" spans="2:16" ht="19.5" customHeight="1" thickBot="1">
      <c r="B6" s="95" t="s">
        <v>6</v>
      </c>
      <c r="C6" s="96">
        <f>SUM(C3:H5)</f>
        <v>0</v>
      </c>
      <c r="G6" s="95" t="s">
        <v>7</v>
      </c>
      <c r="H6" s="96">
        <f>C6*131</f>
        <v>0</v>
      </c>
      <c r="J6" s="95" t="s">
        <v>6</v>
      </c>
      <c r="K6" s="96">
        <f>SUM(K3:P5)</f>
        <v>0</v>
      </c>
      <c r="O6" s="95" t="s">
        <v>7</v>
      </c>
      <c r="P6" s="96">
        <f>K6*191</f>
        <v>0</v>
      </c>
    </row>
    <row r="7" spans="2:16" ht="21.75" customHeight="1" thickBot="1">
      <c r="B7" s="97"/>
      <c r="C7" s="97"/>
      <c r="G7" s="97"/>
      <c r="H7" s="97"/>
      <c r="J7" s="97"/>
      <c r="K7" s="97"/>
      <c r="O7" s="97"/>
      <c r="P7" s="97"/>
    </row>
    <row r="8" spans="2:16" ht="21.75" customHeight="1" thickBot="1">
      <c r="B8" s="20" t="s">
        <v>76</v>
      </c>
      <c r="C8" s="11" t="s">
        <v>69</v>
      </c>
      <c r="D8" s="12" t="s">
        <v>70</v>
      </c>
      <c r="E8" s="12" t="s">
        <v>71</v>
      </c>
      <c r="F8" s="13" t="s">
        <v>72</v>
      </c>
      <c r="G8" s="13" t="s">
        <v>73</v>
      </c>
      <c r="H8" s="13" t="s">
        <v>74</v>
      </c>
      <c r="J8" s="63"/>
      <c r="K8" s="109"/>
      <c r="L8" s="109"/>
      <c r="M8" s="109"/>
      <c r="N8" s="109"/>
      <c r="O8" s="109"/>
      <c r="P8" s="109"/>
    </row>
    <row r="9" spans="2:16" ht="21.75" customHeight="1" thickBot="1">
      <c r="B9" s="44" t="s">
        <v>4</v>
      </c>
      <c r="C9" s="72"/>
      <c r="D9" s="67"/>
      <c r="E9" s="67"/>
      <c r="F9" s="67"/>
      <c r="G9" s="67"/>
      <c r="H9" s="68"/>
      <c r="J9" s="109"/>
      <c r="K9" s="79"/>
      <c r="L9" s="79"/>
      <c r="M9" s="79"/>
      <c r="N9" s="79"/>
      <c r="O9" s="79"/>
      <c r="P9" s="79"/>
    </row>
    <row r="10" spans="2:16" ht="21.75" customHeight="1" thickBot="1">
      <c r="B10" s="44" t="s">
        <v>12</v>
      </c>
      <c r="C10" s="92"/>
      <c r="D10" s="93"/>
      <c r="E10" s="93"/>
      <c r="F10" s="93"/>
      <c r="G10" s="93"/>
      <c r="H10" s="94"/>
      <c r="J10" s="109"/>
      <c r="K10" s="79"/>
      <c r="L10" s="79"/>
      <c r="M10" s="79"/>
      <c r="N10" s="79"/>
      <c r="O10" s="79"/>
      <c r="P10" s="79"/>
    </row>
    <row r="11" spans="2:16" ht="21.75" customHeight="1" thickBot="1">
      <c r="B11" s="98" t="s">
        <v>5</v>
      </c>
      <c r="C11" s="99"/>
      <c r="D11" s="28"/>
      <c r="E11" s="28"/>
      <c r="F11" s="28"/>
      <c r="G11" s="28"/>
      <c r="H11" s="29"/>
      <c r="J11" s="109"/>
      <c r="K11" s="79"/>
      <c r="L11" s="79"/>
      <c r="M11" s="79"/>
      <c r="N11" s="79"/>
      <c r="O11" s="79"/>
      <c r="P11" s="79"/>
    </row>
    <row r="12" spans="2:16" ht="19.5" customHeight="1" thickBot="1">
      <c r="B12" s="95" t="s">
        <v>6</v>
      </c>
      <c r="C12" s="96">
        <f>SUM(C9:H11)</f>
        <v>0</v>
      </c>
      <c r="G12" s="95" t="s">
        <v>7</v>
      </c>
      <c r="H12" s="96">
        <f>C12*137</f>
        <v>0</v>
      </c>
      <c r="J12" s="108"/>
      <c r="K12" s="108"/>
      <c r="L12" s="2"/>
      <c r="M12" s="2"/>
      <c r="N12" s="2"/>
      <c r="O12" s="108"/>
      <c r="P12" s="108"/>
    </row>
    <row r="13" spans="10:16" ht="16.5" customHeight="1" thickBot="1">
      <c r="J13" s="2"/>
      <c r="K13" s="2"/>
      <c r="L13" s="2"/>
      <c r="M13" s="2"/>
      <c r="N13" s="2"/>
      <c r="O13" s="2"/>
      <c r="P13" s="2"/>
    </row>
    <row r="14" spans="2:16" ht="21.75" customHeight="1" thickBot="1">
      <c r="B14" s="20" t="s">
        <v>77</v>
      </c>
      <c r="C14" s="11" t="s">
        <v>69</v>
      </c>
      <c r="D14" s="12" t="s">
        <v>70</v>
      </c>
      <c r="E14" s="12" t="s">
        <v>71</v>
      </c>
      <c r="F14" s="13" t="s">
        <v>72</v>
      </c>
      <c r="G14" s="13" t="s">
        <v>73</v>
      </c>
      <c r="H14" s="13" t="s">
        <v>74</v>
      </c>
      <c r="J14" s="63"/>
      <c r="K14" s="109"/>
      <c r="L14" s="109"/>
      <c r="M14" s="109"/>
      <c r="N14" s="109"/>
      <c r="O14" s="109"/>
      <c r="P14" s="109"/>
    </row>
    <row r="15" spans="2:16" ht="21.75" customHeight="1" thickBot="1">
      <c r="B15" s="44" t="s">
        <v>4</v>
      </c>
      <c r="C15" s="72"/>
      <c r="D15" s="67"/>
      <c r="E15" s="67"/>
      <c r="F15" s="67"/>
      <c r="G15" s="67"/>
      <c r="H15" s="68"/>
      <c r="J15" s="109"/>
      <c r="K15" s="79"/>
      <c r="L15" s="79"/>
      <c r="M15" s="79"/>
      <c r="N15" s="79"/>
      <c r="O15" s="79"/>
      <c r="P15" s="79"/>
    </row>
    <row r="16" spans="2:16" ht="21.75" customHeight="1" thickBot="1">
      <c r="B16" s="44" t="s">
        <v>12</v>
      </c>
      <c r="C16" s="92"/>
      <c r="D16" s="93"/>
      <c r="E16" s="93"/>
      <c r="F16" s="93"/>
      <c r="G16" s="93"/>
      <c r="H16" s="94"/>
      <c r="J16" s="109"/>
      <c r="K16" s="79"/>
      <c r="L16" s="79"/>
      <c r="M16" s="79"/>
      <c r="N16" s="79"/>
      <c r="O16" s="79"/>
      <c r="P16" s="79"/>
    </row>
    <row r="17" spans="2:16" ht="21.75" customHeight="1" thickBot="1">
      <c r="B17" s="98" t="s">
        <v>5</v>
      </c>
      <c r="C17" s="92"/>
      <c r="D17" s="93"/>
      <c r="E17" s="93"/>
      <c r="F17" s="93"/>
      <c r="G17" s="93"/>
      <c r="H17" s="94"/>
      <c r="J17" s="109"/>
      <c r="K17" s="79"/>
      <c r="L17" s="79"/>
      <c r="M17" s="79"/>
      <c r="N17" s="79"/>
      <c r="O17" s="79"/>
      <c r="P17" s="79"/>
    </row>
    <row r="18" spans="2:16" ht="21.75" customHeight="1" thickBot="1">
      <c r="B18" s="98" t="s">
        <v>8</v>
      </c>
      <c r="C18" s="92"/>
      <c r="D18" s="93"/>
      <c r="E18" s="93"/>
      <c r="F18" s="93"/>
      <c r="G18" s="93"/>
      <c r="H18" s="94"/>
      <c r="J18" s="109"/>
      <c r="K18" s="79"/>
      <c r="L18" s="79"/>
      <c r="M18" s="79"/>
      <c r="N18" s="79"/>
      <c r="O18" s="79"/>
      <c r="P18" s="79"/>
    </row>
    <row r="19" spans="2:16" ht="21.75" customHeight="1" thickBot="1">
      <c r="B19" s="98" t="s">
        <v>9</v>
      </c>
      <c r="C19" s="92"/>
      <c r="D19" s="93"/>
      <c r="E19" s="93"/>
      <c r="F19" s="93"/>
      <c r="G19" s="93"/>
      <c r="H19" s="94"/>
      <c r="J19" s="109"/>
      <c r="K19" s="79"/>
      <c r="L19" s="79"/>
      <c r="M19" s="79"/>
      <c r="N19" s="79"/>
      <c r="O19" s="79"/>
      <c r="P19" s="79"/>
    </row>
    <row r="20" spans="2:16" ht="21.75" customHeight="1" thickBot="1">
      <c r="B20" s="98" t="s">
        <v>14</v>
      </c>
      <c r="C20" s="92"/>
      <c r="D20" s="93"/>
      <c r="E20" s="93"/>
      <c r="F20" s="93"/>
      <c r="G20" s="93"/>
      <c r="H20" s="94"/>
      <c r="J20" s="109"/>
      <c r="K20" s="79"/>
      <c r="L20" s="79"/>
      <c r="M20" s="79"/>
      <c r="N20" s="79"/>
      <c r="O20" s="79"/>
      <c r="P20" s="79"/>
    </row>
    <row r="21" spans="2:16" ht="21.75" customHeight="1" thickBot="1">
      <c r="B21" s="98" t="s">
        <v>13</v>
      </c>
      <c r="C21" s="92"/>
      <c r="D21" s="93"/>
      <c r="E21" s="93"/>
      <c r="F21" s="93"/>
      <c r="G21" s="93"/>
      <c r="H21" s="94"/>
      <c r="J21" s="108"/>
      <c r="K21" s="108"/>
      <c r="L21" s="2"/>
      <c r="M21" s="2"/>
      <c r="N21" s="2"/>
      <c r="O21" s="108"/>
      <c r="P21" s="108"/>
    </row>
    <row r="22" spans="2:8" ht="21.75" customHeight="1" thickBot="1">
      <c r="B22" s="98" t="s">
        <v>10</v>
      </c>
      <c r="C22" s="92"/>
      <c r="D22" s="93"/>
      <c r="E22" s="93"/>
      <c r="F22" s="93"/>
      <c r="G22" s="93"/>
      <c r="H22" s="94"/>
    </row>
    <row r="23" spans="2:8" ht="21.75" customHeight="1" thickBot="1">
      <c r="B23" s="98" t="s">
        <v>11</v>
      </c>
      <c r="C23" s="99"/>
      <c r="D23" s="28"/>
      <c r="E23" s="28"/>
      <c r="F23" s="28"/>
      <c r="G23" s="28"/>
      <c r="H23" s="29"/>
    </row>
    <row r="24" spans="2:8" ht="18.75" customHeight="1" thickBot="1">
      <c r="B24" s="95" t="s">
        <v>6</v>
      </c>
      <c r="C24" s="96">
        <f>SUM(C15:H23)</f>
        <v>0</v>
      </c>
      <c r="G24" s="95" t="s">
        <v>7</v>
      </c>
      <c r="H24" s="96">
        <f>C24*143</f>
        <v>0</v>
      </c>
    </row>
    <row r="25" ht="19.5" customHeight="1" thickBot="1"/>
    <row r="26" spans="2:7" ht="22.5" customHeight="1" thickBot="1">
      <c r="B26" s="132" t="s">
        <v>81</v>
      </c>
      <c r="C26" s="133"/>
      <c r="D26" s="64">
        <f>C6+C12+C24+K6+K12+K21</f>
        <v>0</v>
      </c>
      <c r="E26" s="153" t="s">
        <v>17</v>
      </c>
      <c r="F26" s="154"/>
      <c r="G26" s="23">
        <f>H6+H12+H24+P6+P12+P21</f>
        <v>0</v>
      </c>
    </row>
  </sheetData>
  <sheetProtection password="CEE5" sheet="1"/>
  <mergeCells count="2">
    <mergeCell ref="B26:C26"/>
    <mergeCell ref="E26:F26"/>
  </mergeCells>
  <printOptions/>
  <pageMargins left="0.03937007874015748" right="0.03937007874015748" top="0.07874015748031496" bottom="0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3:Q25"/>
  <sheetViews>
    <sheetView zoomScale="90" zoomScaleNormal="90" zoomScalePageLayoutView="0" workbookViewId="0" topLeftCell="A1">
      <selection activeCell="L18" sqref="L18"/>
    </sheetView>
  </sheetViews>
  <sheetFormatPr defaultColWidth="9.140625" defaultRowHeight="16.5" customHeight="1"/>
  <cols>
    <col min="1" max="1" width="1.421875" style="1" customWidth="1"/>
    <col min="2" max="2" width="2.8515625" style="1" customWidth="1"/>
    <col min="3" max="3" width="21.57421875" style="1" customWidth="1"/>
    <col min="4" max="8" width="9.140625" style="1" customWidth="1"/>
    <col min="9" max="9" width="10.28125" style="1" customWidth="1"/>
    <col min="10" max="10" width="10.140625" style="1" customWidth="1"/>
    <col min="11" max="15" width="9.140625" style="1" customWidth="1"/>
    <col min="16" max="16" width="6.57421875" style="1" customWidth="1"/>
    <col min="17" max="16384" width="9.140625" style="1" customWidth="1"/>
  </cols>
  <sheetData>
    <row r="1" ht="11.25" customHeight="1"/>
    <row r="2" ht="13.5" customHeight="1" thickBot="1"/>
    <row r="3" spans="3:17" ht="18.75" customHeight="1" thickBot="1">
      <c r="C3" s="89" t="s">
        <v>66</v>
      </c>
      <c r="D3" s="53">
        <v>40</v>
      </c>
      <c r="E3" s="53">
        <v>42</v>
      </c>
      <c r="F3" s="53">
        <v>44</v>
      </c>
      <c r="G3" s="53">
        <v>46</v>
      </c>
      <c r="H3" s="53">
        <v>48</v>
      </c>
      <c r="I3" s="53">
        <v>50</v>
      </c>
      <c r="J3" s="53">
        <v>52</v>
      </c>
      <c r="K3" s="53">
        <v>54</v>
      </c>
      <c r="L3" s="53">
        <v>56</v>
      </c>
      <c r="M3" s="53">
        <v>58</v>
      </c>
      <c r="N3" s="53">
        <v>60</v>
      </c>
      <c r="O3" s="53">
        <v>62</v>
      </c>
      <c r="P3" s="74"/>
      <c r="Q3" s="74"/>
    </row>
    <row r="4" spans="3:17" ht="19.5" customHeight="1" thickBot="1">
      <c r="C4" s="44" t="s">
        <v>67</v>
      </c>
      <c r="D4" s="86"/>
      <c r="E4" s="87"/>
      <c r="F4" s="87"/>
      <c r="G4" s="87"/>
      <c r="H4" s="87"/>
      <c r="I4" s="87"/>
      <c r="J4" s="87"/>
      <c r="K4" s="87"/>
      <c r="L4" s="87"/>
      <c r="M4" s="87"/>
      <c r="N4" s="87"/>
      <c r="O4" s="88"/>
      <c r="P4" s="85"/>
      <c r="Q4" s="85"/>
    </row>
    <row r="5" spans="3:15" ht="16.5" customHeight="1" thickBot="1">
      <c r="C5" s="83" t="s">
        <v>6</v>
      </c>
      <c r="D5" s="82">
        <f>SUM(D4:O4)</f>
        <v>0</v>
      </c>
      <c r="L5" s="147" t="s">
        <v>45</v>
      </c>
      <c r="M5" s="148"/>
      <c r="N5" s="148">
        <f>473*D5</f>
        <v>0</v>
      </c>
      <c r="O5" s="149"/>
    </row>
    <row r="6" ht="16.5" customHeight="1" thickBot="1"/>
    <row r="7" spans="3:13" ht="21.75" customHeight="1" thickBot="1">
      <c r="C7" s="159" t="s">
        <v>90</v>
      </c>
      <c r="D7" s="160"/>
      <c r="E7" s="120" t="s">
        <v>2</v>
      </c>
      <c r="F7" s="120" t="s">
        <v>1</v>
      </c>
      <c r="G7" s="120" t="s">
        <v>0</v>
      </c>
      <c r="I7" s="163" t="s">
        <v>96</v>
      </c>
      <c r="J7" s="164"/>
      <c r="K7" s="5" t="s">
        <v>2</v>
      </c>
      <c r="L7" s="5" t="s">
        <v>1</v>
      </c>
      <c r="M7" s="5" t="s">
        <v>0</v>
      </c>
    </row>
    <row r="8" spans="3:15" ht="16.5" customHeight="1" thickBot="1">
      <c r="C8" s="168" t="s">
        <v>91</v>
      </c>
      <c r="D8" s="169"/>
      <c r="E8" s="173"/>
      <c r="F8" s="174"/>
      <c r="G8" s="175"/>
      <c r="H8" s="113"/>
      <c r="I8" s="156" t="s">
        <v>97</v>
      </c>
      <c r="J8" s="137"/>
      <c r="K8" s="118"/>
      <c r="L8" s="119"/>
      <c r="M8" s="41"/>
      <c r="N8" s="113"/>
      <c r="O8" s="113"/>
    </row>
    <row r="9" spans="3:15" ht="16.5" customHeight="1" thickBot="1">
      <c r="C9" s="161" t="s">
        <v>92</v>
      </c>
      <c r="D9" s="162"/>
      <c r="E9" s="176"/>
      <c r="F9" s="177"/>
      <c r="G9" s="178"/>
      <c r="H9" s="126">
        <f>SUM(E8:G9)*277</f>
        <v>0</v>
      </c>
      <c r="I9" s="147" t="s">
        <v>6</v>
      </c>
      <c r="J9" s="155"/>
      <c r="K9" s="112">
        <f>SUM(K8:M8)</f>
        <v>0</v>
      </c>
      <c r="L9" s="117" t="s">
        <v>7</v>
      </c>
      <c r="M9" s="51">
        <f>547*K9</f>
        <v>0</v>
      </c>
      <c r="N9" s="79"/>
      <c r="O9" s="79"/>
    </row>
    <row r="10" spans="3:15" ht="16.5" customHeight="1" thickBot="1">
      <c r="C10" s="161" t="s">
        <v>93</v>
      </c>
      <c r="D10" s="162"/>
      <c r="E10" s="176"/>
      <c r="F10" s="177"/>
      <c r="G10" s="178"/>
      <c r="H10" s="115"/>
      <c r="J10" s="167"/>
      <c r="K10" s="166"/>
      <c r="L10" s="115"/>
      <c r="M10" s="2"/>
      <c r="N10" s="115"/>
      <c r="O10" s="115"/>
    </row>
    <row r="11" spans="3:15" ht="16.5" customHeight="1" thickBot="1">
      <c r="C11" s="161" t="s">
        <v>94</v>
      </c>
      <c r="D11" s="162"/>
      <c r="E11" s="176"/>
      <c r="F11" s="177"/>
      <c r="G11" s="178"/>
      <c r="H11" s="126">
        <f>SUM(E10:G11)*217</f>
        <v>0</v>
      </c>
      <c r="I11" s="163" t="s">
        <v>100</v>
      </c>
      <c r="J11" s="164" t="s">
        <v>88</v>
      </c>
      <c r="K11" s="6" t="s">
        <v>2</v>
      </c>
      <c r="L11" s="7" t="s">
        <v>1</v>
      </c>
      <c r="M11" s="7" t="s">
        <v>0</v>
      </c>
      <c r="N11" s="8" t="s">
        <v>3</v>
      </c>
      <c r="O11" s="115"/>
    </row>
    <row r="12" spans="3:15" ht="16.5" customHeight="1">
      <c r="C12" s="161" t="s">
        <v>103</v>
      </c>
      <c r="D12" s="162"/>
      <c r="E12" s="176"/>
      <c r="F12" s="177"/>
      <c r="G12" s="178"/>
      <c r="H12" s="113"/>
      <c r="I12" s="168" t="s">
        <v>98</v>
      </c>
      <c r="J12" s="169" t="s">
        <v>4</v>
      </c>
      <c r="K12" s="24"/>
      <c r="L12" s="25"/>
      <c r="M12" s="25"/>
      <c r="N12" s="26"/>
      <c r="O12" s="113"/>
    </row>
    <row r="13" spans="3:15" ht="16.5" customHeight="1" thickBot="1">
      <c r="C13" s="157" t="s">
        <v>95</v>
      </c>
      <c r="D13" s="158"/>
      <c r="E13" s="123"/>
      <c r="F13" s="124"/>
      <c r="G13" s="125"/>
      <c r="H13" s="126">
        <f>SUM(E12:G13)*198</f>
        <v>0</v>
      </c>
      <c r="I13" s="157" t="s">
        <v>99</v>
      </c>
      <c r="J13" s="158" t="s">
        <v>5</v>
      </c>
      <c r="K13" s="27"/>
      <c r="L13" s="28"/>
      <c r="M13" s="28"/>
      <c r="N13" s="29"/>
      <c r="O13" s="79"/>
    </row>
    <row r="14" spans="3:15" ht="16.5" customHeight="1" thickBot="1">
      <c r="C14" s="147" t="s">
        <v>6</v>
      </c>
      <c r="D14" s="155"/>
      <c r="E14" s="112">
        <f>SUM(E8:G13)</f>
        <v>0</v>
      </c>
      <c r="F14" s="111" t="s">
        <v>7</v>
      </c>
      <c r="G14" s="112">
        <f>H9+H11+H13</f>
        <v>0</v>
      </c>
      <c r="H14" s="115"/>
      <c r="I14" s="147" t="s">
        <v>6</v>
      </c>
      <c r="J14" s="155" t="s">
        <v>6</v>
      </c>
      <c r="K14" s="112">
        <f>K12+L12+M12+N12+K13+L13+M13+N13</f>
        <v>0</v>
      </c>
      <c r="M14" s="117" t="s">
        <v>7</v>
      </c>
      <c r="N14" s="51">
        <f>185*K14</f>
        <v>0</v>
      </c>
      <c r="O14" s="115"/>
    </row>
    <row r="15" spans="3:15" ht="16.5" customHeight="1" thickBot="1">
      <c r="C15" s="74"/>
      <c r="D15" s="75"/>
      <c r="E15" s="76"/>
      <c r="F15" s="74"/>
      <c r="G15" s="75"/>
      <c r="H15" s="76"/>
      <c r="J15" s="167"/>
      <c r="K15" s="166"/>
      <c r="L15" s="77"/>
      <c r="M15" s="2"/>
      <c r="N15" s="77"/>
      <c r="O15" s="77"/>
    </row>
    <row r="16" spans="3:16" ht="21" customHeight="1" thickBot="1">
      <c r="C16" s="163" t="s">
        <v>101</v>
      </c>
      <c r="D16" s="164"/>
      <c r="E16" s="5" t="s">
        <v>2</v>
      </c>
      <c r="F16" s="5" t="s">
        <v>1</v>
      </c>
      <c r="G16" s="113"/>
      <c r="H16" s="113"/>
      <c r="J16" s="171"/>
      <c r="K16" s="171"/>
      <c r="L16" s="113"/>
      <c r="M16" s="113"/>
      <c r="N16" s="106"/>
      <c r="O16" s="106"/>
      <c r="P16" s="2"/>
    </row>
    <row r="17" spans="3:16" ht="16.5" customHeight="1" thickBot="1">
      <c r="C17" s="156" t="s">
        <v>102</v>
      </c>
      <c r="D17" s="137"/>
      <c r="E17" s="121"/>
      <c r="F17" s="122"/>
      <c r="G17" s="113"/>
      <c r="H17" s="113"/>
      <c r="J17" s="116"/>
      <c r="K17" s="116"/>
      <c r="L17" s="113"/>
      <c r="M17" s="113"/>
      <c r="N17" s="113"/>
      <c r="O17" s="113"/>
      <c r="P17" s="2"/>
    </row>
    <row r="18" spans="3:16" ht="16.5" customHeight="1" thickBot="1">
      <c r="C18" s="170" t="s">
        <v>6</v>
      </c>
      <c r="D18" s="136"/>
      <c r="E18" s="51">
        <f>SUM(E17:F17)</f>
        <v>0</v>
      </c>
      <c r="F18" s="115"/>
      <c r="G18" s="79"/>
      <c r="H18" s="79"/>
      <c r="J18" s="165"/>
      <c r="K18" s="165"/>
      <c r="L18" s="79"/>
      <c r="M18" s="79"/>
      <c r="N18" s="79"/>
      <c r="O18" s="79"/>
      <c r="P18" s="110"/>
    </row>
    <row r="19" spans="3:16" ht="16.5" customHeight="1" thickBot="1">
      <c r="C19" s="147" t="s">
        <v>45</v>
      </c>
      <c r="D19" s="155"/>
      <c r="E19" s="112">
        <f>E18*391</f>
        <v>0</v>
      </c>
      <c r="G19" s="115"/>
      <c r="H19" s="115"/>
      <c r="J19" s="165"/>
      <c r="K19" s="165"/>
      <c r="L19" s="79"/>
      <c r="M19" s="79"/>
      <c r="N19" s="79"/>
      <c r="O19" s="79"/>
      <c r="P19" s="110"/>
    </row>
    <row r="20" spans="3:16" ht="16.5" customHeight="1" thickBot="1">
      <c r="C20" s="115"/>
      <c r="D20" s="114"/>
      <c r="E20" s="115"/>
      <c r="G20" s="66"/>
      <c r="H20" s="66"/>
      <c r="J20" s="165"/>
      <c r="K20" s="165"/>
      <c r="L20" s="79"/>
      <c r="M20" s="79"/>
      <c r="N20" s="79"/>
      <c r="O20" s="79"/>
      <c r="P20" s="110"/>
    </row>
    <row r="21" spans="3:16" ht="21" customHeight="1" thickBot="1">
      <c r="C21" s="132" t="s">
        <v>79</v>
      </c>
      <c r="D21" s="133"/>
      <c r="E21" s="64">
        <f>D5+E14+E18+K9+K14</f>
        <v>0</v>
      </c>
      <c r="F21" s="52" t="s">
        <v>60</v>
      </c>
      <c r="G21" s="23">
        <f>N5+G14+E19+M9+N14</f>
        <v>0</v>
      </c>
      <c r="H21" s="62" t="s">
        <v>61</v>
      </c>
      <c r="J21" s="167"/>
      <c r="K21" s="166"/>
      <c r="L21" s="107"/>
      <c r="M21" s="2"/>
      <c r="N21" s="107"/>
      <c r="O21" s="107"/>
      <c r="P21" s="2"/>
    </row>
    <row r="22" spans="3:15" ht="16.5" customHeight="1">
      <c r="C22" s="165"/>
      <c r="D22" s="166"/>
      <c r="E22" s="79"/>
      <c r="F22" s="79"/>
      <c r="G22" s="79"/>
      <c r="H22" s="79"/>
      <c r="J22" s="165"/>
      <c r="K22" s="165"/>
      <c r="L22" s="79"/>
      <c r="M22" s="79"/>
      <c r="N22" s="79"/>
      <c r="O22" s="79"/>
    </row>
    <row r="23" spans="3:15" ht="16.5" customHeight="1">
      <c r="C23" s="165"/>
      <c r="D23" s="166"/>
      <c r="E23" s="79"/>
      <c r="F23" s="79"/>
      <c r="G23" s="79"/>
      <c r="H23" s="79"/>
      <c r="J23" s="171"/>
      <c r="K23" s="172"/>
      <c r="L23" s="105"/>
      <c r="M23" s="105"/>
      <c r="N23" s="105"/>
      <c r="O23" s="105"/>
    </row>
    <row r="24" spans="3:15" ht="16.5" customHeight="1">
      <c r="C24" s="167"/>
      <c r="D24" s="166"/>
      <c r="E24" s="103"/>
      <c r="F24" s="2"/>
      <c r="G24" s="103"/>
      <c r="H24" s="103"/>
      <c r="J24" s="165"/>
      <c r="K24" s="166"/>
      <c r="L24" s="79"/>
      <c r="M24" s="79"/>
      <c r="N24" s="79"/>
      <c r="O24" s="79"/>
    </row>
    <row r="25" spans="10:15" ht="16.5" customHeight="1">
      <c r="J25" s="167"/>
      <c r="K25" s="166"/>
      <c r="L25" s="104"/>
      <c r="M25" s="2"/>
      <c r="N25" s="104"/>
      <c r="O25" s="104"/>
    </row>
    <row r="26" ht="23.25" customHeight="1"/>
  </sheetData>
  <sheetProtection password="CEE5" sheet="1"/>
  <mergeCells count="36">
    <mergeCell ref="C18:D18"/>
    <mergeCell ref="J23:K23"/>
    <mergeCell ref="J10:K10"/>
    <mergeCell ref="J15:K15"/>
    <mergeCell ref="J16:K16"/>
    <mergeCell ref="J18:K18"/>
    <mergeCell ref="J19:K19"/>
    <mergeCell ref="J21:K21"/>
    <mergeCell ref="J22:K22"/>
    <mergeCell ref="I12:J12"/>
    <mergeCell ref="C8:D8"/>
    <mergeCell ref="C9:D9"/>
    <mergeCell ref="C10:D10"/>
    <mergeCell ref="C12:D12"/>
    <mergeCell ref="C13:D13"/>
    <mergeCell ref="C14:D14"/>
    <mergeCell ref="J24:K24"/>
    <mergeCell ref="J25:K25"/>
    <mergeCell ref="L5:M5"/>
    <mergeCell ref="N5:O5"/>
    <mergeCell ref="J20:K20"/>
    <mergeCell ref="C24:D24"/>
    <mergeCell ref="C23:D23"/>
    <mergeCell ref="C21:D21"/>
    <mergeCell ref="C22:D22"/>
    <mergeCell ref="C16:D16"/>
    <mergeCell ref="C19:D19"/>
    <mergeCell ref="C17:D17"/>
    <mergeCell ref="I13:J13"/>
    <mergeCell ref="I14:J14"/>
    <mergeCell ref="C7:D7"/>
    <mergeCell ref="C11:D11"/>
    <mergeCell ref="I7:J7"/>
    <mergeCell ref="I8:J8"/>
    <mergeCell ref="I9:J9"/>
    <mergeCell ref="I11:J11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2021-04-27T06:37:26Z</dcterms:modified>
  <cp:category/>
  <cp:version/>
  <cp:contentType/>
  <cp:contentStatus/>
</cp:coreProperties>
</file>